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ktifitasDosen\D-Penunjang\1. Prodi TI\1. KaProdi\Administratif\IKU\IKU Triwulan 3 - Oktober 2020\"/>
    </mc:Choice>
  </mc:AlternateContent>
  <bookViews>
    <workbookView xWindow="0" yWindow="0" windowWidth="20490" windowHeight="8340" tabRatio="946" activeTab="1"/>
  </bookViews>
  <sheets>
    <sheet name="Panduan Pengisian" sheetId="25" r:id="rId1"/>
    <sheet name="Halaman Depan" sheetId="21" r:id="rId2"/>
    <sheet name="LPLK FR.13-E2" sheetId="1" r:id="rId3"/>
    <sheet name="LPHK No.1 (Tp.A-Rasio+)" sheetId="19" r:id="rId4"/>
    <sheet name="LPHK No.2 (Tp.C-%)" sheetId="32" r:id="rId5"/>
    <sheet name="LPHK No.3 (Tp.B-Jumlah)" sheetId="33" r:id="rId6"/>
    <sheet name="LPHK No.4 (Tp.C-%)" sheetId="34" r:id="rId7"/>
    <sheet name="LPHK No.5 (Tp.C-%)" sheetId="47" r:id="rId8"/>
    <sheet name="LPHK No.6 (Tp.B-Jumlah)" sheetId="51" r:id="rId9"/>
    <sheet name="LPHK No.7 (Tp.B-Jumlah)" sheetId="65" r:id="rId10"/>
    <sheet name="LPHK No.8 (Tp.B-Jumlah)" sheetId="67" r:id="rId11"/>
    <sheet name="LPHK No.9 (Tp.D-Indeks)" sheetId="68" r:id="rId12"/>
  </sheets>
  <externalReferences>
    <externalReference r:id="rId13"/>
    <externalReference r:id="rId14"/>
    <externalReference r:id="rId15"/>
  </externalReferences>
  <definedNames>
    <definedName name="A" localSheetId="1">#REF!</definedName>
    <definedName name="A" localSheetId="0">#REF!</definedName>
    <definedName name="A">#REF!</definedName>
    <definedName name="Diterima_dari_KPPN_Jkt_IV__SPPD_No._380518_N_atas_SPM_No._01096__pengadaan_konsumsi_kegiatan_PLPG_bagi_guru_PAI" localSheetId="1">#REF!</definedName>
    <definedName name="Diterima_dari_KPPN_Jkt_IV__SPPD_No._380518_N_atas_SPM_No._01096__pengadaan_konsumsi_kegiatan_PLPG_bagi_guru_PAI" localSheetId="0">#REF!</definedName>
    <definedName name="Diterima_dari_KPPN_Jkt_IV__SPPD_No._380518_N_atas_SPM_No._01096__pengadaan_konsumsi_kegiatan_PLPG_bagi_guru_PAI">#REF!</definedName>
    <definedName name="jumlahGaji" localSheetId="1">#REF!</definedName>
    <definedName name="jumlahGaji" localSheetId="0">#REF!</definedName>
    <definedName name="jumlahGaji">#REF!</definedName>
    <definedName name="KlasifikasiBMN">[1]Ref!$A$2:$B$10</definedName>
    <definedName name="pejabat" localSheetId="1">#REF!</definedName>
    <definedName name="pejabat" localSheetId="0">#REF!</definedName>
    <definedName name="pejabat">#REF!</definedName>
    <definedName name="_xlnm.Print_Area" localSheetId="1">'Halaman Depan'!$A$1:$P$49</definedName>
    <definedName name="_xlnm.Print_Area" localSheetId="3">'LPHK No.1 (Tp.A-Rasio+)'!$A$1:$H$96</definedName>
    <definedName name="_xlnm.Print_Area" localSheetId="4">'LPHK No.2 (Tp.C-%)'!$A$1:$H$75</definedName>
    <definedName name="_xlnm.Print_Area" localSheetId="5">'LPHK No.3 (Tp.B-Jumlah)'!$A$1:$H$85</definedName>
    <definedName name="_xlnm.Print_Area" localSheetId="6">'LPHK No.4 (Tp.C-%)'!$A$1:$H$74</definedName>
    <definedName name="_xlnm.Print_Area" localSheetId="7">'LPHK No.5 (Tp.C-%)'!$A$1:$H$75</definedName>
    <definedName name="_xlnm.Print_Area" localSheetId="8">'LPHK No.6 (Tp.B-Jumlah)'!$A$1:$H$84</definedName>
    <definedName name="_xlnm.Print_Area" localSheetId="9">'LPHK No.7 (Tp.B-Jumlah)'!$A$1:$H$74</definedName>
    <definedName name="_xlnm.Print_Area" localSheetId="10">'LPHK No.8 (Tp.B-Jumlah)'!$A$1:$H$74</definedName>
    <definedName name="_xlnm.Print_Area" localSheetId="11">'LPHK No.9 (Tp.D-Indeks)'!$A$1:$H$74</definedName>
    <definedName name="_xlnm.Print_Area" localSheetId="2">'LPLK FR.13-E2'!$A$1:$N$53</definedName>
    <definedName name="_xlnm.Print_Area" localSheetId="0">'Panduan Pengisian'!$A$1:$K$72</definedName>
    <definedName name="_xlnm.Print_Titles" localSheetId="3">'LPHK No.1 (Tp.A-Rasio+)'!$58:$58</definedName>
    <definedName name="_xlnm.Print_Titles" localSheetId="4">'LPHK No.2 (Tp.C-%)'!$58:$58</definedName>
    <definedName name="_xlnm.Print_Titles" localSheetId="5">'LPHK No.3 (Tp.B-Jumlah)'!$69:$69</definedName>
    <definedName name="_xlnm.Print_Titles" localSheetId="6">'LPHK No.4 (Tp.C-%)'!$58:$58</definedName>
    <definedName name="_xlnm.Print_Titles" localSheetId="7">'LPHK No.5 (Tp.C-%)'!$58:$58</definedName>
    <definedName name="_xlnm.Print_Titles" localSheetId="8">'LPHK No.6 (Tp.B-Jumlah)'!$68:$68</definedName>
    <definedName name="_xlnm.Print_Titles" localSheetId="9">'LPHK No.7 (Tp.B-Jumlah)'!$58:$58</definedName>
    <definedName name="_xlnm.Print_Titles" localSheetId="10">'LPHK No.8 (Tp.B-Jumlah)'!$58:$58</definedName>
    <definedName name="_xlnm.Print_Titles" localSheetId="11">'LPHK No.9 (Tp.D-Indeks)'!$58:$58</definedName>
    <definedName name="_xlnm.Print_Titles" localSheetId="2">'LPLK FR.13-E2'!$25:$26</definedName>
    <definedName name="_xlnm.Print_Titles" localSheetId="0">'Panduan Pengisian'!$11:$12</definedName>
    <definedName name="q" localSheetId="1">#REF!</definedName>
    <definedName name="q" localSheetId="0">#REF!</definedName>
    <definedName name="q">#REF!</definedName>
    <definedName name="Re" localSheetId="1">#REF!</definedName>
    <definedName name="Re" localSheetId="0">#REF!</definedName>
    <definedName name="Re">#REF!</definedName>
    <definedName name="Ref">[2]Ref!$B$5:$M$31</definedName>
    <definedName name="x" localSheetId="1">#REF!</definedName>
    <definedName name="x" localSheetId="0">#REF!</definedName>
    <definedName name="x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5" i="1" l="1"/>
  <c r="M35" i="1"/>
  <c r="L35" i="1"/>
  <c r="K35" i="1"/>
  <c r="N34" i="1"/>
  <c r="M34" i="1"/>
  <c r="L34" i="1"/>
  <c r="K34" i="1"/>
  <c r="N33" i="1"/>
  <c r="M33" i="1"/>
  <c r="L33" i="1"/>
  <c r="K33" i="1"/>
  <c r="N32" i="1"/>
  <c r="M32" i="1"/>
  <c r="L32" i="1"/>
  <c r="K32" i="1"/>
  <c r="N31" i="1"/>
  <c r="M31" i="1"/>
  <c r="L31" i="1"/>
  <c r="K31" i="1"/>
  <c r="N30" i="1"/>
  <c r="M30" i="1"/>
  <c r="L30" i="1"/>
  <c r="K30" i="1"/>
  <c r="N29" i="1"/>
  <c r="M29" i="1"/>
  <c r="L29" i="1"/>
  <c r="K29" i="1"/>
  <c r="N28" i="1"/>
  <c r="M28" i="1"/>
  <c r="L28" i="1"/>
  <c r="K28" i="1"/>
  <c r="N27" i="1"/>
  <c r="M27" i="1"/>
  <c r="L27" i="1"/>
  <c r="K27" i="1"/>
  <c r="E30" i="51" l="1"/>
  <c r="G29" i="51"/>
  <c r="G28" i="51"/>
  <c r="G27" i="51"/>
  <c r="G17" i="51"/>
  <c r="E31" i="33"/>
  <c r="G30" i="33"/>
  <c r="G29" i="33"/>
  <c r="G28" i="33"/>
  <c r="G27" i="33"/>
  <c r="G17" i="33"/>
  <c r="G31" i="33" l="1"/>
  <c r="G30" i="51"/>
  <c r="G26" i="19"/>
  <c r="R4" i="32"/>
  <c r="U4" i="32" s="1"/>
  <c r="Q4" i="32"/>
  <c r="S4" i="32" s="1"/>
  <c r="R7" i="32"/>
  <c r="U7" i="32" s="1"/>
  <c r="R6" i="32"/>
  <c r="U6" i="32" s="1"/>
  <c r="R5" i="32"/>
  <c r="U5" i="32" s="1"/>
  <c r="Q7" i="32"/>
  <c r="S7" i="32" s="1"/>
  <c r="Q6" i="32"/>
  <c r="S6" i="32" s="1"/>
  <c r="Q5" i="32"/>
  <c r="S5" i="32" s="1"/>
  <c r="G46" i="51" l="1"/>
  <c r="G47" i="33"/>
  <c r="B20" i="68"/>
  <c r="G16" i="68"/>
  <c r="G50" i="68" s="1"/>
  <c r="G15" i="68"/>
  <c r="G30" i="68" s="1"/>
  <c r="E10" i="68"/>
  <c r="E9" i="68"/>
  <c r="B20" i="67"/>
  <c r="G16" i="67"/>
  <c r="G50" i="67" s="1"/>
  <c r="G15" i="67"/>
  <c r="G30" i="67" s="1"/>
  <c r="E10" i="67"/>
  <c r="E9" i="67"/>
  <c r="B20" i="65"/>
  <c r="G16" i="65"/>
  <c r="G50" i="65" s="1"/>
  <c r="G15" i="65"/>
  <c r="G30" i="65" s="1"/>
  <c r="E10" i="65"/>
  <c r="E9" i="65"/>
  <c r="B21" i="51"/>
  <c r="G16" i="51"/>
  <c r="G60" i="51" s="1"/>
  <c r="G15" i="51"/>
  <c r="G40" i="51" s="1"/>
  <c r="E10" i="51"/>
  <c r="E9" i="51"/>
  <c r="B20" i="47"/>
  <c r="G16" i="47"/>
  <c r="G52" i="47" s="1"/>
  <c r="G15" i="47"/>
  <c r="G32" i="47" s="1"/>
  <c r="E10" i="47"/>
  <c r="E9" i="47"/>
  <c r="B20" i="34"/>
  <c r="G16" i="34"/>
  <c r="G52" i="34" s="1"/>
  <c r="G15" i="34"/>
  <c r="G32" i="34" s="1"/>
  <c r="E10" i="34"/>
  <c r="E9" i="34"/>
  <c r="B21" i="33"/>
  <c r="G16" i="33"/>
  <c r="G61" i="33" s="1"/>
  <c r="G15" i="33"/>
  <c r="G41" i="33" s="1"/>
  <c r="E10" i="33"/>
  <c r="E9" i="33"/>
  <c r="B20" i="32"/>
  <c r="G16" i="32"/>
  <c r="G52" i="32" s="1"/>
  <c r="G15" i="32"/>
  <c r="G32" i="32" s="1"/>
  <c r="E10" i="32"/>
  <c r="E9" i="32"/>
  <c r="D32" i="68"/>
  <c r="D31" i="68"/>
  <c r="G25" i="68"/>
  <c r="G29" i="68" s="1"/>
  <c r="E8" i="68"/>
  <c r="D32" i="67"/>
  <c r="D31" i="67"/>
  <c r="G25" i="67"/>
  <c r="E8" i="67"/>
  <c r="D32" i="65"/>
  <c r="D31" i="65"/>
  <c r="G25" i="65"/>
  <c r="G29" i="65" s="1"/>
  <c r="E8" i="65"/>
  <c r="D42" i="51"/>
  <c r="D41" i="51"/>
  <c r="G35" i="51"/>
  <c r="G39" i="51" s="1"/>
  <c r="E8" i="51"/>
  <c r="D34" i="47"/>
  <c r="D33" i="47"/>
  <c r="G26" i="47"/>
  <c r="G31" i="47" s="1"/>
  <c r="E8" i="47"/>
  <c r="D34" i="34"/>
  <c r="D33" i="34"/>
  <c r="G26" i="34"/>
  <c r="G31" i="34" s="1"/>
  <c r="E8" i="34"/>
  <c r="D43" i="33"/>
  <c r="D42" i="33"/>
  <c r="G36" i="33"/>
  <c r="G40" i="33" s="1"/>
  <c r="E8" i="33"/>
  <c r="D34" i="32"/>
  <c r="D33" i="32"/>
  <c r="G26" i="32"/>
  <c r="G31" i="32" s="1"/>
  <c r="E8" i="32"/>
  <c r="B20" i="19"/>
  <c r="E8" i="19"/>
  <c r="J36" i="1"/>
  <c r="G32" i="19"/>
  <c r="G27" i="19"/>
  <c r="G31" i="19" s="1"/>
  <c r="E9" i="19"/>
  <c r="B53" i="1"/>
  <c r="E18" i="1"/>
  <c r="E43" i="1" s="1"/>
  <c r="E10" i="1"/>
  <c r="E9" i="1"/>
  <c r="B52" i="1"/>
  <c r="D34" i="19"/>
  <c r="D33" i="19"/>
  <c r="G16" i="19"/>
  <c r="G52" i="19" s="1"/>
  <c r="G14" i="19"/>
  <c r="E7" i="19"/>
  <c r="A5" i="1"/>
  <c r="B2" i="65" s="1"/>
  <c r="E21" i="1"/>
  <c r="E42" i="1" s="1"/>
  <c r="B24" i="21"/>
  <c r="B47" i="1" l="1"/>
  <c r="B40" i="1"/>
  <c r="B2" i="19"/>
  <c r="G29" i="67"/>
  <c r="G31" i="67" s="1"/>
  <c r="G36" i="67" s="1"/>
  <c r="G42" i="33"/>
  <c r="G33" i="47"/>
  <c r="G38" i="47" s="1"/>
  <c r="G31" i="68"/>
  <c r="G36" i="68" s="1"/>
  <c r="G45" i="68" s="1"/>
  <c r="G31" i="65"/>
  <c r="G36" i="65" s="1"/>
  <c r="G45" i="65" s="1"/>
  <c r="G41" i="51"/>
  <c r="G33" i="34"/>
  <c r="G38" i="34" s="1"/>
  <c r="G33" i="32"/>
  <c r="G38" i="32" s="1"/>
  <c r="G47" i="32" s="1"/>
  <c r="G33" i="19"/>
  <c r="G38" i="19" s="1"/>
  <c r="G47" i="19" s="1"/>
  <c r="B2" i="33"/>
  <c r="B2" i="32"/>
  <c r="B2" i="47"/>
  <c r="B2" i="67"/>
  <c r="B2" i="68"/>
  <c r="B2" i="34"/>
  <c r="B2" i="51"/>
  <c r="G45" i="67" l="1"/>
  <c r="G55" i="51"/>
  <c r="G56" i="33"/>
  <c r="G47" i="47"/>
  <c r="G51" i="47" s="1"/>
  <c r="G53" i="47" s="1"/>
  <c r="G47" i="34"/>
  <c r="G51" i="19"/>
  <c r="G53" i="19" s="1"/>
  <c r="G51" i="32"/>
  <c r="G53" i="32" s="1"/>
  <c r="G49" i="65"/>
  <c r="G51" i="65" s="1"/>
  <c r="G49" i="68"/>
  <c r="G51" i="68" s="1"/>
  <c r="G60" i="33" l="1"/>
  <c r="G62" i="33" s="1"/>
  <c r="G49" i="67"/>
  <c r="G51" i="67" s="1"/>
  <c r="G59" i="51"/>
  <c r="G61" i="51" s="1"/>
  <c r="G51" i="34"/>
  <c r="G53" i="34" s="1"/>
  <c r="N36" i="1"/>
  <c r="E41" i="1" l="1"/>
  <c r="E44" i="1" s="1"/>
</calcChain>
</file>

<file path=xl/sharedStrings.xml><?xml version="1.0" encoding="utf-8"?>
<sst xmlns="http://schemas.openxmlformats.org/spreadsheetml/2006/main" count="1531" uniqueCount="516">
  <si>
    <t>A.</t>
  </si>
  <si>
    <t>1.</t>
  </si>
  <si>
    <t>2.</t>
  </si>
  <si>
    <t>3.</t>
  </si>
  <si>
    <t>No</t>
  </si>
  <si>
    <t>Bobot</t>
  </si>
  <si>
    <t>-</t>
  </si>
  <si>
    <t>JABATAN</t>
  </si>
  <si>
    <t>Nama</t>
  </si>
  <si>
    <t>Jabatan</t>
  </si>
  <si>
    <t>Formula</t>
  </si>
  <si>
    <t>Target</t>
  </si>
  <si>
    <t>Nama IKU</t>
  </si>
  <si>
    <t>:</t>
  </si>
  <si>
    <t>Nomor Kontrak Kinerja</t>
  </si>
  <si>
    <t>Nomor IKU</t>
  </si>
  <si>
    <t>Data/Bukti</t>
  </si>
  <si>
    <t>TARGET</t>
  </si>
  <si>
    <t>BOBOT</t>
  </si>
  <si>
    <t>Deskripsi Target Bobot IKU</t>
  </si>
  <si>
    <t>4.</t>
  </si>
  <si>
    <t>5.</t>
  </si>
  <si>
    <t>6.</t>
  </si>
  <si>
    <t>7.</t>
  </si>
  <si>
    <t>8.</t>
  </si>
  <si>
    <t>x 100%</t>
  </si>
  <si>
    <t>9.</t>
  </si>
  <si>
    <t>Kriteria</t>
  </si>
  <si>
    <t>Nilai</t>
  </si>
  <si>
    <t>10.</t>
  </si>
  <si>
    <t>Perhitungan Nilai Kinerja IKU</t>
  </si>
  <si>
    <t>NILAI KINERJA IKU</t>
  </si>
  <si>
    <t>11.</t>
  </si>
  <si>
    <t>Data Dukung Kinerja IKU</t>
  </si>
  <si>
    <t>Tanggal Kegiatan</t>
  </si>
  <si>
    <t xml:space="preserve"> </t>
  </si>
  <si>
    <t>UIN Syarif Hidayatullah Jakarta</t>
  </si>
  <si>
    <t>FR.</t>
  </si>
  <si>
    <t>MANUAL</t>
  </si>
  <si>
    <t>PELAPORAN KINERJA</t>
  </si>
  <si>
    <t>UNIT KERJA</t>
  </si>
  <si>
    <t>PERIODE</t>
  </si>
  <si>
    <t>TAHUN KINERJA</t>
  </si>
  <si>
    <t>(SELF ASSESMENT)</t>
  </si>
  <si>
    <t>LEMBAR PELAPORAN KINERJA</t>
  </si>
  <si>
    <t>LEMBAR PERHITUNGAN KINERJA</t>
  </si>
  <si>
    <t>Indikator Kinerja</t>
  </si>
  <si>
    <t>DESKRIPSI JABATAN</t>
  </si>
  <si>
    <t>Unit Kerja</t>
  </si>
  <si>
    <t>Pangkat/Golongan</t>
  </si>
  <si>
    <t>NIP/NIDN/NRP</t>
  </si>
  <si>
    <t>B</t>
  </si>
  <si>
    <t>DESKRIPSI PELAPORAN</t>
  </si>
  <si>
    <t>Periode</t>
  </si>
  <si>
    <t>Tahun</t>
  </si>
  <si>
    <t>Bulan Pelaporan</t>
  </si>
  <si>
    <t>Nilai Kinerja</t>
  </si>
  <si>
    <t>C.</t>
  </si>
  <si>
    <t>CAPAIAN KINERJA</t>
  </si>
  <si>
    <t>PERNYATAAN KINERJA</t>
  </si>
  <si>
    <t>D.</t>
  </si>
  <si>
    <t>DESKRIPSI KONTRAK KINERJA</t>
  </si>
  <si>
    <t>No. Kontrak Kinerja</t>
  </si>
  <si>
    <t>Tahun Kinerja</t>
  </si>
  <si>
    <t>Tanggal KK</t>
  </si>
  <si>
    <t>Satuan Hitung Indikator</t>
  </si>
  <si>
    <t>Persentase</t>
  </si>
  <si>
    <t>Perhitungan Capaian Target IKU</t>
  </si>
  <si>
    <t>a.</t>
  </si>
  <si>
    <t>b.</t>
  </si>
  <si>
    <t>a</t>
  </si>
  <si>
    <t>b</t>
  </si>
  <si>
    <t>12.</t>
  </si>
  <si>
    <t>Lampiran Bukti Pendukung</t>
  </si>
  <si>
    <t>Realisasi Kinerja</t>
  </si>
  <si>
    <t>Perhitungan Nilai Capaian Target IKU</t>
  </si>
  <si>
    <t>Nilai Capaian Target IKU</t>
  </si>
  <si>
    <t>CAPAIAN TARGET IKU :</t>
  </si>
  <si>
    <t>Nilai Capaian Target IKU x Bobot</t>
  </si>
  <si>
    <t>Periode Kinerja</t>
  </si>
  <si>
    <t>Rasio kuota mahasiswa terhadap jumlah peminat/pendaftar</t>
  </si>
  <si>
    <t>Persentase lulusan yang mendapat pekerjaan kurang dari 6 bulan per Prodi</t>
  </si>
  <si>
    <t>Jumlah kerjasama/keanggotaan dengan lembaga sertifikasi profesi yang selaras dengan bidang keilmuan program studi</t>
  </si>
  <si>
    <t>Persentase lulusan yang terserap di dunia kerja per prodi</t>
  </si>
  <si>
    <t>Persentase mata kuliah yang mengintegrasikan Keilmuan dan Keislaman</t>
  </si>
  <si>
    <t>Jumlah Mata kuliah yang menerapkan program bilingual</t>
  </si>
  <si>
    <t>Jumlah Dosen Tamu dari dalam dan luar Negeri (profesional, industrialis, penemu dan birokrat) yang diundang ke kampus</t>
  </si>
  <si>
    <t>Jumlah kegiatan pengembangan kurikulum sesuai dengan KKNI</t>
  </si>
  <si>
    <t>Indeks kepuasan kinerja Dosen oleh Mahasiswa (Skala 1-5)</t>
  </si>
  <si>
    <t>Jumlah Mata kuliah (dari aspek penggunaan buku referensi maupun speaking oleh dosen), (dibuktikan dengan SK Dekan bagi dosen yang mengajar mata kuliah bilingual)</t>
  </si>
  <si>
    <t>Jumlah dosen tamu per prodi dari dalam dan/atau luar negeri</t>
  </si>
  <si>
    <t>Jumlah kegiatan/rapat/workshop/dll tentang pengembangan kurikulum sesuai KKNI (dibuktikan dengan laporan kegiatan/rapat/workshop)</t>
  </si>
  <si>
    <t xml:space="preserve">NIP. </t>
  </si>
  <si>
    <t>Jumlah</t>
  </si>
  <si>
    <t>Rekap data Mahasiswa</t>
  </si>
  <si>
    <t>Rasio</t>
  </si>
  <si>
    <t>Pembanding</t>
  </si>
  <si>
    <t>TARGET (bilangan Bulat)</t>
  </si>
  <si>
    <t>Jumlah yang dibandngkan</t>
  </si>
  <si>
    <t>Realisasi</t>
  </si>
  <si>
    <t>Capaian Target IKU</t>
  </si>
  <si>
    <t>Capaian Target</t>
  </si>
  <si>
    <t>Asal Sekolah</t>
  </si>
  <si>
    <t>Provinsi</t>
  </si>
  <si>
    <t>ID Siswa</t>
  </si>
  <si>
    <t>Nama Kegiatan</t>
  </si>
  <si>
    <t>Tema Kegiatan</t>
  </si>
  <si>
    <t>Sasaran Kegiatan</t>
  </si>
  <si>
    <t>NIM</t>
  </si>
  <si>
    <t>Jumlah Indeks</t>
  </si>
  <si>
    <t>Hasil Survey</t>
  </si>
  <si>
    <t>Nama Responden</t>
  </si>
  <si>
    <t>Jawaban Responden</t>
  </si>
  <si>
    <t>Dashbord Kinerja (Untuk Kinerja Tahunan)</t>
  </si>
  <si>
    <t>E.</t>
  </si>
  <si>
    <t>Lampiran Pelaporan Kinerja</t>
  </si>
  <si>
    <t>No.</t>
  </si>
  <si>
    <t>1. Capaian 0% dari target</t>
  </si>
  <si>
    <t>2. Capaian 1%-30% dari target</t>
  </si>
  <si>
    <t>3. Capaian 31%-50% dari target</t>
  </si>
  <si>
    <t>4. Capaian 51%-75% dari target</t>
  </si>
  <si>
    <t>5. Capaian 76%-90% dari target</t>
  </si>
  <si>
    <t>7. Capaian &gt;100% dari target</t>
  </si>
  <si>
    <t>6. Capaian 91%-100% dari target</t>
  </si>
  <si>
    <t>Capaian</t>
  </si>
  <si>
    <t>%</t>
  </si>
  <si>
    <t>Kinerja Rendah</t>
  </si>
  <si>
    <t>Kinerja Sedang</t>
  </si>
  <si>
    <t>Kinerja Baik</t>
  </si>
  <si>
    <t>Note: -&gt; Jangan dihapus/didelete</t>
  </si>
  <si>
    <t>Note: -&gt; Alat Bantu Formula pada Lembar Perhitungan Kinerja</t>
  </si>
  <si>
    <t>&lt;-----</t>
  </si>
  <si>
    <t>KOLOM ISIAN</t>
  </si>
  <si>
    <t>KOLOM KELENGKAPAN BUKTI YANG HARUS DI LAMPIRKAN</t>
  </si>
  <si>
    <t>Angkatan</t>
  </si>
  <si>
    <t>Prodi</t>
  </si>
  <si>
    <t>Halaman Depan</t>
  </si>
  <si>
    <t>Bagian</t>
  </si>
  <si>
    <t>Cara Pengisian</t>
  </si>
  <si>
    <t>(a)</t>
  </si>
  <si>
    <t>(b)</t>
  </si>
  <si>
    <t>(d)</t>
  </si>
  <si>
    <t>(f)</t>
  </si>
  <si>
    <t>(g)</t>
  </si>
  <si>
    <t>(h)</t>
  </si>
  <si>
    <t>(i)</t>
  </si>
  <si>
    <t>(j)</t>
  </si>
  <si>
    <t>KOLOM ISIAN JUMLAH</t>
  </si>
  <si>
    <t>KOLOM ISIAN BILANGAN BULAT PADA RASIO (ANGKA SETELAH TITIK DUA)</t>
  </si>
  <si>
    <t>KOLOM ISIAN SKOR HASIL SURVEY</t>
  </si>
  <si>
    <t>Type A</t>
  </si>
  <si>
    <t>Type B</t>
  </si>
  <si>
    <t>Type C</t>
  </si>
  <si>
    <t>Type D</t>
  </si>
  <si>
    <t>Diisi dengan Nama Unit Kerja</t>
  </si>
  <si>
    <t>Diisi dengan Nama Jabatan Detail</t>
  </si>
  <si>
    <t>Diisi dengan Periode pelaporan kinerja (Triwulan I, Semester I, Triwulan III, Tahunan)</t>
  </si>
  <si>
    <t>Diisi dengan Tahun Anggaran berjalan</t>
  </si>
  <si>
    <t>Lembar Pelaporan Kinerja (LPLK)</t>
  </si>
  <si>
    <t>Diisi dengan NIP ASN/PNS, NIDN Dosen, atau NRP Non ASN/PNS</t>
  </si>
  <si>
    <t>Diisi dengan Nama dan Gelar atas pemangku Jabatan sesuai DUK terakhir</t>
  </si>
  <si>
    <t>Diisi dengan Pangkat dan Golongan atas pemangku Jabatan sesuai DUK terakhir</t>
  </si>
  <si>
    <t>Diisi dengan Bulan Pelaporan Kinerja</t>
  </si>
  <si>
    <t>Kode/ Lokasi Isian</t>
  </si>
  <si>
    <t>(c)</t>
  </si>
  <si>
    <t>(e)</t>
  </si>
  <si>
    <t>(k)</t>
  </si>
  <si>
    <t>Diisi dengan tanggal, bulan, dan tahun pelaporan kinerja</t>
  </si>
  <si>
    <t>Kolom "Target"</t>
  </si>
  <si>
    <t>Diisi dengan tanggal berdasarkan Kontrak Kinerja yang telah ditandatangani Pemangku Jabatan dengan Pimpinan</t>
  </si>
  <si>
    <t>Diisi dengan Nomor Berdasarkan Kontrak Kinerja yang telah ditandatangani Pemangku Jabatan dengan Pimpinan</t>
  </si>
  <si>
    <t>Diisi dengan Nilai/Angka berdasarkan Target pada Kontrak Kinerja yang telah ditandatangani Pemangku Jabatan dengan Pimpinan</t>
  </si>
  <si>
    <t>Kolom "Bobot"</t>
  </si>
  <si>
    <t>Diisi dengan Nilai (Persentase) berdasarkan Bobot pada Kontrak Kinerja yang telah ditandatangani Pemangku Jabatan dengan Pimpinan</t>
  </si>
  <si>
    <t>Diisi dengan angka Bilangan Bulat berdasarkan jumlah target rasio (angka setelah titik dua)</t>
  </si>
  <si>
    <t>Kolom Isian Data Dukung</t>
  </si>
  <si>
    <t>1) Surat/edaran/Penetapan Lain tentang Kuota mahasiswa;</t>
  </si>
  <si>
    <t>2) Data/daftar siswa yang mendaftar pada seluruh jalur masuk UIN Jakarta; atau</t>
  </si>
  <si>
    <t>Kolom "Isian Data Dukung"</t>
  </si>
  <si>
    <t>Kolom Kelengkapan Bukti Dukung</t>
  </si>
  <si>
    <t>Kolom "Kelengkapan Bukti Dukung"</t>
  </si>
  <si>
    <t>Diisi dengan angka/Jumlah Realisasi Kinerja berdasarkan data dan/atau bukti dukung yang valid (dapat dipertanggungjawabkan)</t>
  </si>
  <si>
    <t>Diisi dengan Skor hasil survey Realisasi Kinerja berdasarkan data dan/atau bukti dukung yang valid (dapat dipertanggungjawabkan)</t>
  </si>
  <si>
    <t>Catatan:</t>
  </si>
  <si>
    <r>
      <t xml:space="preserve">Setiap Fungsi berupa #VALUE! dan/atau #DIV0! </t>
    </r>
    <r>
      <rPr>
        <b/>
        <sz val="11"/>
        <rFont val="Tahoma"/>
        <family val="2"/>
      </rPr>
      <t>Jangan dihapus/didelete</t>
    </r>
  </si>
  <si>
    <t xml:space="preserve">Atas kolom Isian yang tidak diisi/dibuat maka pembuktian Kinerja minimal dapat dilakukan dengan melampirkan data/informasi/surat valid lainnya yang telah disahkan pimpinan </t>
  </si>
  <si>
    <t>1) Rekap Kegiatan</t>
  </si>
  <si>
    <t>1) Rekap Hasil Survey</t>
  </si>
  <si>
    <t>3) Surat/Dokumen/Lembar Informasi pembuktian valid lainnya yang dapat dipertanggungjawabkan</t>
  </si>
  <si>
    <t>PANDUAN PENGISIAN</t>
  </si>
  <si>
    <t>13.</t>
  </si>
  <si>
    <t>Gambar/Capture/Foto Bukti Dukung</t>
  </si>
  <si>
    <t>1)</t>
  </si>
  <si>
    <t>Diisi sesuai keterangan tabel, isian berupa uraian/deskripsi/angka/lainnya diisi berdasarkan bukti valid yang dimiliki untuk mendukung angka/jumlah realisasi kinerja</t>
  </si>
  <si>
    <t>Berisi Keterangan Dokumen yang harus dilampirkan sebagai Bukti pendukung kinerja baik untuk mendukung yang tersaji dalam Isian data dukung maupun angka/jumlah Realisasi Kinerja</t>
  </si>
  <si>
    <t>Kolom "Gambar/Capture/Foto Bukti Dukung"</t>
  </si>
  <si>
    <t>(Deskripsi Bukti Dukung)</t>
  </si>
  <si>
    <t>2)</t>
  </si>
  <si>
    <t>KOLOM CAPTURE/ FOTO/ DOKUMENTASI BUKTI DUKUNG</t>
  </si>
  <si>
    <t>KOLOM DESKRIPSI BUKTI DUKUNG</t>
  </si>
  <si>
    <t>Apabila Bukti Kinerja dapat berupa Foto/Gambar, maka Bukti dukung dapat di Capture/foto/Scan dalam bentuk gambar (jpg), kemudian tempel pada kolom yang tersedia disertakan dengan Keterangan/deskripsi</t>
  </si>
  <si>
    <r>
      <rPr>
        <b/>
        <sz val="11"/>
        <rFont val="Tahoma"/>
        <family val="2"/>
      </rPr>
      <t>Bukti dukung</t>
    </r>
    <r>
      <rPr>
        <sz val="11"/>
        <rFont val="Tahoma"/>
        <family val="2"/>
      </rPr>
      <t xml:space="preserve"> merupakan lampiran bukti berupa </t>
    </r>
    <r>
      <rPr>
        <b/>
        <i/>
        <sz val="11"/>
        <rFont val="Tahoma"/>
        <family val="2"/>
      </rPr>
      <t>Hardcop</t>
    </r>
    <r>
      <rPr>
        <b/>
        <sz val="11"/>
        <rFont val="Tahoma"/>
        <family val="2"/>
      </rPr>
      <t>y dan/atau foto/gambar/scan</t>
    </r>
    <r>
      <rPr>
        <sz val="11"/>
        <rFont val="Tahoma"/>
        <family val="2"/>
      </rPr>
      <t xml:space="preserve"> yang merupakan lampiran Lembar Pelaporan Kinerja dan Lembar Perhitungan Kinerja</t>
    </r>
  </si>
  <si>
    <r>
      <t xml:space="preserve">Apabila bukti dukung sebagaimana nomor 3 berupa foto/Gambar dinilai kurang valid/tidak jelas maka dianjurkan tetap melampirkan secara </t>
    </r>
    <r>
      <rPr>
        <i/>
        <sz val="11"/>
        <rFont val="Tahoma"/>
        <family val="2"/>
      </rPr>
      <t xml:space="preserve">hardcopy </t>
    </r>
    <r>
      <rPr>
        <sz val="11"/>
        <rFont val="Tahoma"/>
        <family val="2"/>
      </rPr>
      <t>sebagai lampiran pada Lembar Pelaporan Kinerja</t>
    </r>
  </si>
  <si>
    <t>Hasil EDOM online/survey mandiri atas kepuasan kinerja dosen dengan responden mahasiswa aktif per fakultas dan per prodi dengan skala 1-5 (dibuktikan dengan laporan hasil EDOM berdasarkan hasil EDOM online pada aplikasi AIS/survey mandiri)</t>
  </si>
  <si>
    <t>Skor Survey kepuasan dari EDOM/Survey mandiri atas kepuasan mahasiswa terhadap dosen</t>
  </si>
  <si>
    <t>2) Surat/Dokumen/Lembar Informasi pembuktian valid lainnya yang dapat dipertanggungjawabkan</t>
  </si>
  <si>
    <t>1) Sampel Hasil Survey/Contoh Kuesioner Survey; atau</t>
  </si>
  <si>
    <t>Dokumen MoU/PKS/Sertifikat/Kartu Anggota</t>
  </si>
  <si>
    <t>Jumlah MoU atau PKS/kartu anggota/dokumen lainnya pada lembaga sertifikasi/asosiasi/kelompok profesi yang sesuai bidang keilmuan</t>
  </si>
  <si>
    <t>Jumlah dokumen MoU/PKS/Keanggotaan/lainnya pada lembaga sertifikasi/asosiasi/kelompok profesi</t>
  </si>
  <si>
    <t>1) Rekap MoU/PKS/Keanggotaan</t>
  </si>
  <si>
    <t>Nama Dokumen</t>
  </si>
  <si>
    <t>Nama Lembaga</t>
  </si>
  <si>
    <t>Bidang Keilmuan</t>
  </si>
  <si>
    <t>Masa Berlaku</t>
  </si>
  <si>
    <t>1) Dokumen MoU/PKS/Keanggotaan pada lembaga sertifikasi/asosiasi/kelompok profesi; atau</t>
  </si>
  <si>
    <t>Diisi dengan Jumlah Nominal Rupiah dalam satuan Jutaan Rupiah berdasarkan data dan/atau bukti dukung yang valid (dapat dipertanggungjawabkan)</t>
  </si>
  <si>
    <t>Nama Dosen</t>
  </si>
  <si>
    <t>1) Rekap data</t>
  </si>
  <si>
    <t>SK/Penetapan/RPS Mata kuliah Bilingual</t>
  </si>
  <si>
    <t>Jumlah Mata Kuliah Bilingual</t>
  </si>
  <si>
    <t>1) Rekap Mata Kuliah</t>
  </si>
  <si>
    <t>Nama Mata Kuliah</t>
  </si>
  <si>
    <t>Jumlah SKS</t>
  </si>
  <si>
    <t>1) SK/Penetapan/RPS Mata kuliah Bilingual; atau</t>
  </si>
  <si>
    <t>SK/Penetapan/Undangan/Laporan</t>
  </si>
  <si>
    <t>Jumlah Dosen Tamu</t>
  </si>
  <si>
    <t>Nama Dosen Tamu</t>
  </si>
  <si>
    <t>Mata Kuliah</t>
  </si>
  <si>
    <t>Tanggal Perkuliahan</t>
  </si>
  <si>
    <t>1) SK/Penetapan/Undangan/Laporan; atau</t>
  </si>
  <si>
    <t>Laporan Kegiatan/Hasil penetapan/Usulan pengembangan</t>
  </si>
  <si>
    <t>Jumlah kegiatan/rapat/workhop tentang pengembangan kurikulum sesuai KKNI</t>
  </si>
  <si>
    <t>1) Laporan Kegiatan/Hasil penetapan/Usulan pengembangan; atau</t>
  </si>
  <si>
    <t>1) Rekap Data Mahasiswa peminat/pendaftar</t>
  </si>
  <si>
    <t>1) Rekap mahasiswa lulusan tahun 2019 dan 2020 yang bekerja 6 bulan setelah kelulusan</t>
  </si>
  <si>
    <t>Bulan dan tahun Lulus</t>
  </si>
  <si>
    <t>Tempat Bekerja</t>
  </si>
  <si>
    <t>Tgl Mulai Kerja</t>
  </si>
  <si>
    <t>2) Hasil tracer study untuk lulusan tahun 2019 dan 2020 yang disahkan pimpinan; atau</t>
  </si>
  <si>
    <t>1) SK lulusan tahun 2019 dan 2020;</t>
  </si>
  <si>
    <t>Laporan hasil tracer Study</t>
  </si>
  <si>
    <t>Jumlah total lulusan yang bekerja di sektor formal maupun informal : Jumlah total lulusan sampai dengan wisuda terakhir</t>
  </si>
  <si>
    <t>Jumlah total lulusan yang bekerja</t>
  </si>
  <si>
    <t>Jumlah total lulusan sampai dengan wisuda terakhir</t>
  </si>
  <si>
    <t>1) Rekap lulusan yang bekerja</t>
  </si>
  <si>
    <t>Nama perusahaan/ lembaga/jenis usaha lainnya</t>
  </si>
  <si>
    <t>Tahun bekerja</t>
  </si>
  <si>
    <t>1) Data/laporan/daftar Alumni yang bersumber dari tracer study yang telah disahkan Dekan; atau</t>
  </si>
  <si>
    <t>Jumlah Mata Kuliah  (yang menggambarkan karakteristik prodi/mata kuliah inti prodi) yang telah mengintegrasikan Keilmuan dan Keislaman (dilihat dari Capaian Pembelajaran/kriteria penilaian dalam RPS) : Jumlah Total Mata Kuliah</t>
  </si>
  <si>
    <t>Dokumen Rencana Pembelajaran Semester (RPS)</t>
  </si>
  <si>
    <t>Jumlah mata kuliah yang mengintegrasikan keilmuan dan keislaman</t>
  </si>
  <si>
    <t>1) Rekap mata kuliah yang mengitegrasikan keilmuan dan keislaman</t>
  </si>
  <si>
    <t>Kode MK</t>
  </si>
  <si>
    <t>MK Semester</t>
  </si>
  <si>
    <t>Jumlah total/seluruh mata kuliah inti Prodi</t>
  </si>
  <si>
    <t>1) Dokumen RPS mata kuliah yang mengintegrasikan keilmuan dan keislaman yang telah disahkan;</t>
  </si>
  <si>
    <t>2) Daftar Mata Kuliah inti Prodi; atau</t>
  </si>
  <si>
    <t>A. HALAMAN DEPAN</t>
  </si>
  <si>
    <t>B. LEMBAR PELAPORAN KINERJA</t>
  </si>
  <si>
    <t>C. LEMBAR PERHITUNGAN KINERJA</t>
  </si>
  <si>
    <r>
      <t xml:space="preserve">Lembar Perhitungan Kinerja (LPHK) </t>
    </r>
    <r>
      <rPr>
        <b/>
        <sz val="11"/>
        <rFont val="Tahoma"/>
        <family val="2"/>
      </rPr>
      <t>Tp.B</t>
    </r>
    <r>
      <rPr>
        <sz val="11"/>
        <rFont val="Tahoma"/>
        <family val="2"/>
      </rPr>
      <t xml:space="preserve"> - </t>
    </r>
    <r>
      <rPr>
        <b/>
        <sz val="11"/>
        <rFont val="Tahoma"/>
        <family val="2"/>
      </rPr>
      <t>JUMLAH</t>
    </r>
    <r>
      <rPr>
        <sz val="11"/>
        <rFont val="Tahoma"/>
        <family val="2"/>
      </rPr>
      <t xml:space="preserve"> (untuk satuan ukur Jumlah)</t>
    </r>
  </si>
  <si>
    <r>
      <t xml:space="preserve">Lembar Perhitungan Kinerja (LPHK) </t>
    </r>
    <r>
      <rPr>
        <b/>
        <sz val="11"/>
        <rFont val="Tahoma"/>
        <family val="2"/>
      </rPr>
      <t>Tp.C - %</t>
    </r>
    <r>
      <rPr>
        <sz val="11"/>
        <rFont val="Tahoma"/>
        <family val="2"/>
      </rPr>
      <t xml:space="preserve"> (untuk satuan ukur persentase)</t>
    </r>
  </si>
  <si>
    <r>
      <t xml:space="preserve">Lembar Perhitungan Kinerja (LPHK) </t>
    </r>
    <r>
      <rPr>
        <b/>
        <sz val="11"/>
        <rFont val="Tahoma"/>
        <family val="2"/>
      </rPr>
      <t>Tp.D</t>
    </r>
    <r>
      <rPr>
        <sz val="11"/>
        <rFont val="Tahoma"/>
        <family val="2"/>
      </rPr>
      <t xml:space="preserve"> - </t>
    </r>
    <r>
      <rPr>
        <b/>
        <sz val="11"/>
        <rFont val="Tahoma"/>
        <family val="2"/>
      </rPr>
      <t>INDEKS</t>
    </r>
    <r>
      <rPr>
        <sz val="11"/>
        <rFont val="Tahoma"/>
        <family val="2"/>
      </rPr>
      <t xml:space="preserve"> (untuk satuan ukur indeks)</t>
    </r>
  </si>
  <si>
    <r>
      <t xml:space="preserve">Lembar Perhitungan Kinerja (LPHK) </t>
    </r>
    <r>
      <rPr>
        <b/>
        <sz val="11"/>
        <rFont val="Tahoma"/>
        <family val="2"/>
      </rPr>
      <t>Tp.E</t>
    </r>
    <r>
      <rPr>
        <sz val="11"/>
        <rFont val="Tahoma"/>
        <family val="2"/>
      </rPr>
      <t xml:space="preserve"> - </t>
    </r>
    <r>
      <rPr>
        <b/>
        <sz val="11"/>
        <rFont val="Tahoma"/>
        <family val="2"/>
      </rPr>
      <t>JUMLAH Rp</t>
    </r>
    <r>
      <rPr>
        <sz val="11"/>
        <rFont val="Tahoma"/>
        <family val="2"/>
      </rPr>
      <t xml:space="preserve"> (untuk satuan ukur jumlah Rupiah)</t>
    </r>
  </si>
  <si>
    <r>
      <t xml:space="preserve">Lembar Perhitungan Kinerja (LPHK) </t>
    </r>
    <r>
      <rPr>
        <b/>
        <sz val="11"/>
        <rFont val="Tahoma"/>
        <family val="2"/>
      </rPr>
      <t>Tp.F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- P.Rerata</t>
    </r>
    <r>
      <rPr>
        <sz val="11"/>
        <rFont val="Tahoma"/>
        <family val="2"/>
      </rPr>
      <t xml:space="preserve"> (untuk satuan ukur jumlah peningkatan rata-rata)</t>
    </r>
  </si>
  <si>
    <r>
      <t xml:space="preserve">Lembar Perhitungan Kinerja (LPHK) </t>
    </r>
    <r>
      <rPr>
        <b/>
        <sz val="11"/>
        <rFont val="Tahoma"/>
        <family val="2"/>
      </rPr>
      <t>Tp.G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- P.%</t>
    </r>
    <r>
      <rPr>
        <sz val="11"/>
        <rFont val="Tahoma"/>
        <family val="2"/>
      </rPr>
      <t xml:space="preserve"> (untuk satuan ukur persentase peningkatan)</t>
    </r>
  </si>
  <si>
    <t>Satuan Ukur</t>
  </si>
  <si>
    <t>Format LPHK</t>
  </si>
  <si>
    <t>Tp.A</t>
  </si>
  <si>
    <t>Tp.B</t>
  </si>
  <si>
    <t>Tp.C</t>
  </si>
  <si>
    <t>Indeks</t>
  </si>
  <si>
    <t>Tp.D</t>
  </si>
  <si>
    <t>Wisuda</t>
  </si>
  <si>
    <t>Wisuda 2019</t>
  </si>
  <si>
    <t>Masa Tunggu Ijazah Lulusan 2019</t>
  </si>
  <si>
    <t>Masa Tunggu Ijazah Lulusan 2020</t>
  </si>
  <si>
    <t>Wisuda 2020</t>
  </si>
  <si>
    <t>Wisuda 111</t>
  </si>
  <si>
    <t>Wisuda 112</t>
  </si>
  <si>
    <t>Wisuda 113</t>
  </si>
  <si>
    <t>Wisuda 114</t>
  </si>
  <si>
    <t>Wisuda 115</t>
  </si>
  <si>
    <t>Wisuda 116</t>
  </si>
  <si>
    <t>Wisuda 117</t>
  </si>
  <si>
    <t>Wisuda 118</t>
  </si>
  <si>
    <t>Akhir Tahun 2019</t>
  </si>
  <si>
    <t>Akhir Tahun 2020</t>
  </si>
  <si>
    <t>Semester 1 2021</t>
  </si>
  <si>
    <t>Semester 1 &amp; Akhir Tahun 2020</t>
  </si>
  <si>
    <t>Untuk Periode Kinerja</t>
  </si>
  <si>
    <t>Note: Analisa Data Survey untuk Kinerja Semester I dan Akhir Tahun 2020</t>
  </si>
  <si>
    <t>Hasil Tracer Study lulusan setelah 6 bulan</t>
  </si>
  <si>
    <t>Jumlah Lulusan wisuda 112, 113, dan 114 Tahun 2019 dan lulusan wisuda 115 tahun 2020 yang bekerja dengan masa tunggu maksimal 6 bulan setelah kelulusan : Jumlah total lulusan tahun 2019 dan 2020</t>
  </si>
  <si>
    <t>Jumlah total Lulusan wisuda 112, 113, dan 114 Tahun 2019 dan lulusan wisuda 115 tahun 2020</t>
  </si>
  <si>
    <t>Jumlah Lulusan wisuda 112, 113, dan 114 Tahun 2019 dan lulusan wisuda 115 tahun 2020 yang bekerja dengan masa tunggu maksimal 6 bulan</t>
  </si>
  <si>
    <t>jatuh tempo bekerja 6 bulan stlh kelulusan u/tahun lulusan 2019</t>
  </si>
  <si>
    <t>Jatuh Tempo bekerja 6 bulan stlh kelulusan u/tahun lulusan 2020</t>
  </si>
  <si>
    <t>Jumlah kuota studi/mahasiswa yang diterima tahun ini</t>
  </si>
  <si>
    <t>Jumlah peminat/pendaftar yang tidak diterima tahun ini</t>
  </si>
  <si>
    <t xml:space="preserve">Jumlah kuota studi/mahasiswa yang diterima tahun ini : Jumlah peminat/pendaftar yang tidak diterima tahun ini  (Dibuktikan dengan rekap data yang mencantumkan daftar mahasiswa pendaftar </t>
  </si>
  <si>
    <r>
      <t xml:space="preserve">Lembar Perhitungan Kinerja (LPHK) </t>
    </r>
    <r>
      <rPr>
        <b/>
        <sz val="11"/>
        <rFont val="Tahoma"/>
        <family val="2"/>
      </rPr>
      <t>Tp.A</t>
    </r>
    <r>
      <rPr>
        <sz val="11"/>
        <rFont val="Tahoma"/>
        <family val="2"/>
      </rPr>
      <t xml:space="preserve"> - </t>
    </r>
    <r>
      <rPr>
        <b/>
        <sz val="11"/>
        <rFont val="Tahoma"/>
        <family val="2"/>
      </rPr>
      <t xml:space="preserve">RASIO+/- </t>
    </r>
    <r>
      <rPr>
        <sz val="11"/>
        <rFont val="Tahoma"/>
        <family val="2"/>
      </rPr>
      <t>(untuk satuan ukur rasio positif/negatif = semakin besar rasio semakin berkinerja/semakin kecil rasio semakin berkinerja)</t>
    </r>
  </si>
  <si>
    <r>
      <t xml:space="preserve">Lembar Perhitungan Kinerja (LPHK) </t>
    </r>
    <r>
      <rPr>
        <b/>
        <sz val="11"/>
        <rFont val="Tahoma"/>
        <family val="2"/>
      </rPr>
      <t>Tp.H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- Jumlah %</t>
    </r>
    <r>
      <rPr>
        <sz val="11"/>
        <rFont val="Tahoma"/>
        <family val="2"/>
      </rPr>
      <t xml:space="preserve"> (untuk satuan ukur Jumlah/Skor Persentase)</t>
    </r>
  </si>
  <si>
    <t>Diisi dengan angka/Skor Persentase Realisasi Kinerja berdasarkan data dan/atau bukti dukung yang valid (dapat dipertanggungjawabkan)</t>
  </si>
  <si>
    <t xml:space="preserve"> tersebut diatas dengan hasil pengukuran sebagai berikut: </t>
  </si>
  <si>
    <t>Jakarta, …......(k)….....</t>
  </si>
  <si>
    <t xml:space="preserve">Berdasarkan hasil perhitungan dan pengukuran mandiri (self assesment) atas kinerja sebagaimana diatas dan bukti sebagaimana terlampir, saya menyatakan yang sebenar-benarnya atas capaian kinerja Jabatan </t>
  </si>
  <si>
    <t xml:space="preserve"> pada unit kerja </t>
  </si>
  <si>
    <t>Status Perhitungan Kinerja</t>
  </si>
  <si>
    <t>K100</t>
  </si>
  <si>
    <t>P</t>
  </si>
  <si>
    <t>STATUS PERHITUNGAN KINERJA</t>
  </si>
  <si>
    <t>a)</t>
  </si>
  <si>
    <t>PROGRES KINERJA (P)</t>
  </si>
  <si>
    <t>Kriteria Progres</t>
  </si>
  <si>
    <t>Kuantitas</t>
  </si>
  <si>
    <t>Nilai Progres</t>
  </si>
  <si>
    <t>Belum ada Inisiasi</t>
  </si>
  <si>
    <t>KOLOM ISIAN DI ISI DENGAN JUMLAH KEGIATAN YANG SESUAI DENGAN KONDISI ATAU KRITERIA</t>
  </si>
  <si>
    <t>Sudah ada Inisiasi dan sudah mengajukan surat ke lembaga sertifikasi</t>
  </si>
  <si>
    <t>Sudah ada draft MoU/MoA/PKS dan dalam proses MoU/MoA/PKS</t>
  </si>
  <si>
    <t>MoU/MoA/PKS telah ditandatangani</t>
  </si>
  <si>
    <t>b)</t>
  </si>
  <si>
    <t>KINERJA 100 (K100)</t>
  </si>
  <si>
    <t>Belum ada Pengajuan</t>
  </si>
  <si>
    <t>Sudah ada SK penetapan program bilingual</t>
  </si>
  <si>
    <t>Bilingual diimplementasi</t>
  </si>
  <si>
    <t>E2</t>
  </si>
  <si>
    <t>(a) FAKULTAS SAINS DAN TEKNOLOGI</t>
  </si>
  <si>
    <t>(b) KETUA PROGRAM STUDI</t>
  </si>
  <si>
    <t>(d) 2020</t>
  </si>
  <si>
    <t>(e)  Dr. Imam Marzuki Shofi, MT</t>
  </si>
  <si>
    <t>(f) 19720205 200801 1 010</t>
  </si>
  <si>
    <t>(g) Penata Muda Tk.1/IIIb</t>
  </si>
  <si>
    <t>(h) 13/IKU-Prodi-2-2020</t>
  </si>
  <si>
    <t>(i) 10 Februari 2020</t>
  </si>
  <si>
    <t>Adinda Amelia</t>
  </si>
  <si>
    <t>4200153582</t>
  </si>
  <si>
    <t>SMAS IPA</t>
  </si>
  <si>
    <t>Afilya Najwa</t>
  </si>
  <si>
    <t>4200007751</t>
  </si>
  <si>
    <t>Agrisna Rida Afiah</t>
  </si>
  <si>
    <t>4200335956</t>
  </si>
  <si>
    <t>Alfanisa Safvira</t>
  </si>
  <si>
    <t>4200004677</t>
  </si>
  <si>
    <t>SMK Teknik</t>
  </si>
  <si>
    <t>Aziz Buchori Muslim</t>
  </si>
  <si>
    <t>4200110407</t>
  </si>
  <si>
    <t>Bagus Rizki Fadillah</t>
  </si>
  <si>
    <t>4200232198</t>
  </si>
  <si>
    <t/>
  </si>
  <si>
    <t>Daffa Fawwaz Syaddad</t>
  </si>
  <si>
    <t>4200320935</t>
  </si>
  <si>
    <t>Dewi Sri Pamungkas</t>
  </si>
  <si>
    <t>4200449664</t>
  </si>
  <si>
    <t>Fahri Ramadhan</t>
  </si>
  <si>
    <t>4200031723</t>
  </si>
  <si>
    <t>Fauzan Farhan Antoro</t>
  </si>
  <si>
    <t>4200025419</t>
  </si>
  <si>
    <t>SMAN IPA</t>
  </si>
  <si>
    <t>Hari Saeni Gunawan</t>
  </si>
  <si>
    <t>4200267781</t>
  </si>
  <si>
    <t>Ivan Ananda Putra</t>
  </si>
  <si>
    <t>4200112442</t>
  </si>
  <si>
    <t>Kuswandi</t>
  </si>
  <si>
    <t>4200392077</t>
  </si>
  <si>
    <t>M. Farhan</t>
  </si>
  <si>
    <t>4200175528</t>
  </si>
  <si>
    <t>Mochammad Fajar Adriyansyah</t>
  </si>
  <si>
    <t>4200292598</t>
  </si>
  <si>
    <t>Muhamad Asnur Ramdani</t>
  </si>
  <si>
    <t>4200230041</t>
  </si>
  <si>
    <t>Muhammad Hanief Mulfadinar</t>
  </si>
  <si>
    <t>4200474981</t>
  </si>
  <si>
    <t>Muhammad Nabil Al Hibrizi</t>
  </si>
  <si>
    <t>4200125272</t>
  </si>
  <si>
    <t>MAN IPA</t>
  </si>
  <si>
    <t>Murni Tsamiroh</t>
  </si>
  <si>
    <t>4200314152</t>
  </si>
  <si>
    <t>MAS IPA</t>
  </si>
  <si>
    <t>Nur Kholis Azzam Ubaidillah</t>
  </si>
  <si>
    <t>4200215918</t>
  </si>
  <si>
    <t>Nurrani Afifah</t>
  </si>
  <si>
    <t>4200455766</t>
  </si>
  <si>
    <t>Nurul Hidayati</t>
  </si>
  <si>
    <t>4200454868</t>
  </si>
  <si>
    <t>Riyo Agung Wicaksono</t>
  </si>
  <si>
    <t>4200059167</t>
  </si>
  <si>
    <t>Rizky Zulkarnain</t>
  </si>
  <si>
    <t>4200104078</t>
  </si>
  <si>
    <t>Robby Hasan Nugroho</t>
  </si>
  <si>
    <t>4200218133</t>
  </si>
  <si>
    <t>Septiani</t>
  </si>
  <si>
    <t>4200153756</t>
  </si>
  <si>
    <t>Seyvi Gemelina</t>
  </si>
  <si>
    <t>4200302136</t>
  </si>
  <si>
    <t>SMK Farmasi</t>
  </si>
  <si>
    <t>Siti Khodijah</t>
  </si>
  <si>
    <t>4200010333</t>
  </si>
  <si>
    <t>Zahra Athirah</t>
  </si>
  <si>
    <t>4200315342</t>
  </si>
  <si>
    <t>Zara Norenza</t>
  </si>
  <si>
    <t>4200286860</t>
  </si>
  <si>
    <t>dari rekap AIS: Jumlah peserta SNMPTN yang diterima  sejumlah 30 mahasiswa</t>
  </si>
  <si>
    <t>dari laman SNMPTN LTMPT ttg jumlah pendaftar SNMPTN Prodi TI UINJKT: daya tampung 30, estimasi pendaftar 960</t>
  </si>
  <si>
    <t>Mufid fajar alghifari</t>
  </si>
  <si>
    <t>January 11, 2019</t>
  </si>
  <si>
    <t>Home Credit Indonesia</t>
  </si>
  <si>
    <t>Achmad Muhtadibillah</t>
  </si>
  <si>
    <t>September 18, 2019</t>
  </si>
  <si>
    <t>PT Bank Central Asia</t>
  </si>
  <si>
    <t>Mohamad Mu'adz</t>
  </si>
  <si>
    <t>August 08, 2019</t>
  </si>
  <si>
    <t>Indodev niaga internet</t>
  </si>
  <si>
    <t>Ramadika bagaswara</t>
  </si>
  <si>
    <t>May 13, 2019</t>
  </si>
  <si>
    <t>PT. IT Group Indonesia</t>
  </si>
  <si>
    <t>Mahdi Muhammad Rizki</t>
  </si>
  <si>
    <t>November 08, 2019</t>
  </si>
  <si>
    <t>Faisal Rifqi</t>
  </si>
  <si>
    <t>November 05, 2019</t>
  </si>
  <si>
    <t>PT Moka Teknologi</t>
  </si>
  <si>
    <t>Muhammad Ilham</t>
  </si>
  <si>
    <t>PT. Nusantara Duta Solusindo (NDS)</t>
  </si>
  <si>
    <t>Shofan Amirudin</t>
  </si>
  <si>
    <t>October 22, 2019</t>
  </si>
  <si>
    <t>PT. Indodev Niaga Internet</t>
  </si>
  <si>
    <t>Faizal bahri</t>
  </si>
  <si>
    <t>PT. BPRS Harta Insan Karimah</t>
  </si>
  <si>
    <t>April 18, 2019</t>
  </si>
  <si>
    <t>faqi syadid</t>
  </si>
  <si>
    <t>March 06, 2019</t>
  </si>
  <si>
    <t>PT.Loket Pintar Indonesia</t>
  </si>
  <si>
    <t>Lainnya dapat dilihat di: https://ti.fst.uinjkt.ac.id/alumniti/dataalumni_list.php    dg user: lihat password:lihat</t>
  </si>
  <si>
    <t>Rekap alumni 2019 dan 2020 yang bekerja kurang dari 6 bulan setelah lulus. Diambil dari web https://ti.fst.uinjkt.ac.id/alumniti/dataalumni_list.php</t>
  </si>
  <si>
    <t>APTIKOM</t>
  </si>
  <si>
    <t>Huawei</t>
  </si>
  <si>
    <t>Informatika Komputer</t>
  </si>
  <si>
    <t>Kominfo</t>
  </si>
  <si>
    <t>No.252.a/KOMINFO/BLSDM.4/l.T.02.02/04/2020</t>
  </si>
  <si>
    <t>105/PANDI-FST UINJKT/KETUAAV/20 1 9</t>
  </si>
  <si>
    <t>PANDI</t>
  </si>
  <si>
    <t>0035/XMU-REC/260/III/2019</t>
  </si>
  <si>
    <t>PT XSYS</t>
  </si>
  <si>
    <t>Bahasa Inggris</t>
  </si>
  <si>
    <t>Teknik Informatika</t>
  </si>
  <si>
    <t>Dien Mardiana Yulianty SS, M.Pd,Tri Pujiati SS,MM,M.Hum,Heni Puspitasari M. Pd</t>
  </si>
  <si>
    <t>Bahasa Arab</t>
  </si>
  <si>
    <t>Dr. Zamzam Nurhuda</t>
  </si>
  <si>
    <t>Yusuf Syaid (Australia)</t>
  </si>
  <si>
    <t>9 Juni 20202</t>
  </si>
  <si>
    <t>Terkait Robotika IoT</t>
  </si>
  <si>
    <t>Alexander Ludi (Perancis)</t>
  </si>
  <si>
    <t>Kurikulum TI menurut Alumni dan Stakeholder</t>
  </si>
  <si>
    <t>Mendapatkan masukan dari Alumni dan stakeholder</t>
  </si>
  <si>
    <t>Kurikulum TI menurut Ahli</t>
  </si>
  <si>
    <t>Mendapatkan masukan dari Ahli</t>
  </si>
  <si>
    <t>Kurikulum Kampus Merdeka Bidang TI</t>
  </si>
  <si>
    <t>Mendapat masukan dari Ahli tentang Kurikulum Kampus Merdeka</t>
  </si>
  <si>
    <t>Aljabar Linier</t>
  </si>
  <si>
    <t>INF2002</t>
  </si>
  <si>
    <t>BHS6002</t>
  </si>
  <si>
    <t>Kewarganegaraan</t>
  </si>
  <si>
    <t>POL2007</t>
  </si>
  <si>
    <t xml:space="preserve">Pengantar sistem digital </t>
  </si>
  <si>
    <t>INF3350</t>
  </si>
  <si>
    <t>praktikum qiraah</t>
  </si>
  <si>
    <t>SAR2001</t>
  </si>
  <si>
    <t>sistem basis data</t>
  </si>
  <si>
    <t>INF5059</t>
  </si>
  <si>
    <t>statistika dan probalitas</t>
  </si>
  <si>
    <t>INF2052</t>
  </si>
  <si>
    <t>struktur data dan algoritma</t>
  </si>
  <si>
    <t>1NF2211</t>
  </si>
  <si>
    <t>Dasar-Dasar Pemrograman</t>
  </si>
  <si>
    <t>INF2007</t>
  </si>
  <si>
    <t>TIK dan Islam</t>
  </si>
  <si>
    <t>INF46041</t>
  </si>
  <si>
    <t>Islam dan Ilmu Pengetahuan</t>
  </si>
  <si>
    <t>SAG6002</t>
  </si>
  <si>
    <t>dst</t>
  </si>
  <si>
    <t>Responden 1</t>
  </si>
  <si>
    <t>Responden 2</t>
  </si>
  <si>
    <t>Responden 3</t>
  </si>
  <si>
    <t>Responden 4</t>
  </si>
  <si>
    <t>Responden 5</t>
  </si>
  <si>
    <t>Responden 6</t>
  </si>
  <si>
    <t>Responden 7</t>
  </si>
  <si>
    <t>Responden 8</t>
  </si>
  <si>
    <t>Responden 9</t>
  </si>
  <si>
    <t>Responden 10</t>
  </si>
  <si>
    <t>Lihat Lampiran</t>
  </si>
  <si>
    <t>Ahmad Bilal Maulana</t>
  </si>
  <si>
    <t>Alfi Salim</t>
  </si>
  <si>
    <t>Sofia Ade Putri</t>
  </si>
  <si>
    <t>Andi sangkawana pandangai</t>
  </si>
  <si>
    <t>Satrio Arif Rachman</t>
  </si>
  <si>
    <t>Falah Azizah Elmaria</t>
  </si>
  <si>
    <t>Ahmad Faishal Imaduddin</t>
  </si>
  <si>
    <t>Fakhri Nurfauzan</t>
  </si>
  <si>
    <t>Cakrawati Sudjoko</t>
  </si>
  <si>
    <t>dst...(terlampir)</t>
  </si>
  <si>
    <t>Dinas Pekerjaan Umum Kota Tangerang Selatan</t>
  </si>
  <si>
    <t>PT. Premier Optima Sattiga. Bisa.Ai</t>
  </si>
  <si>
    <t>Steps2Success</t>
  </si>
  <si>
    <t>PT. Nusantara Duta Solusindo</t>
  </si>
  <si>
    <t>PT Debindomulti Adhiswasti</t>
  </si>
  <si>
    <t>PT. Sinergi Wahana Gemilang</t>
  </si>
  <si>
    <t>PT.SIGISYSTEMS</t>
  </si>
  <si>
    <t>Dari laman SBMPTN ttg jumlah pendaftar SBMPTN di Prodi TI UINJK: daya tampung 45, pendaftar 2019 773, estimasi pendaftar 2020 960</t>
  </si>
  <si>
    <t>Jumlah pendaftar Mandiri : 2213</t>
  </si>
  <si>
    <t>Total pendaftar SNMPTN+SBMPT+Mandiri = 960+960+2213 = 4133</t>
  </si>
  <si>
    <t>Rekap Jumlah peserta wisuda 2019 dan 2020 dari AIS: 158 wisudawan/ti</t>
  </si>
  <si>
    <t>(c) Tahunan</t>
  </si>
  <si>
    <t>(j)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</si>
</sst>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_);_(* \(#,##0\);_(* &quot;-&quot;_);_(@_)"/>
    <numFmt numFmtId="165" formatCode="_(* #,##0.00_);_(* \(#,##0.00\);_(* &quot;-&quot;??_);_(@_)"/>
    <numFmt numFmtId="166" formatCode="[$-421]dd\ mmmm\ yyyy;@"/>
    <numFmt numFmtId="167" formatCode="[$-421]dd\ mmmm\ yyyy"/>
  </numFmts>
  <fonts count="43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name val="Tahoma"/>
      <family val="2"/>
    </font>
    <font>
      <sz val="11"/>
      <name val="Times New Roman"/>
      <family val="1"/>
    </font>
    <font>
      <b/>
      <sz val="12"/>
      <name val="Tahoma"/>
      <family val="2"/>
    </font>
    <font>
      <b/>
      <i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1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sz val="11"/>
      <color rgb="FF000000"/>
      <name val="Tahoma"/>
      <family val="2"/>
    </font>
    <font>
      <b/>
      <i/>
      <sz val="12"/>
      <color theme="1"/>
      <name val="Tahoma"/>
      <family val="2"/>
    </font>
    <font>
      <i/>
      <sz val="11"/>
      <color theme="1"/>
      <name val="Tahoma"/>
      <family val="2"/>
    </font>
    <font>
      <u/>
      <sz val="11"/>
      <color theme="1"/>
      <name val="Tahoma"/>
      <family val="2"/>
    </font>
    <font>
      <b/>
      <i/>
      <sz val="11"/>
      <color theme="1"/>
      <name val="Tahoma"/>
      <family val="2"/>
    </font>
    <font>
      <b/>
      <sz val="14"/>
      <color theme="1"/>
      <name val="Tahoma"/>
      <family val="2"/>
    </font>
    <font>
      <i/>
      <sz val="11"/>
      <color theme="1"/>
      <name val="Calibri"/>
      <family val="2"/>
      <scheme val="minor"/>
    </font>
    <font>
      <i/>
      <sz val="12"/>
      <color theme="1"/>
      <name val="Tahoma"/>
      <family val="2"/>
    </font>
    <font>
      <i/>
      <sz val="11"/>
      <name val="Tahoma"/>
      <family val="2"/>
    </font>
    <font>
      <b/>
      <i/>
      <sz val="11"/>
      <name val="Tahoma"/>
      <family val="2"/>
    </font>
    <font>
      <b/>
      <sz val="8"/>
      <color theme="1"/>
      <name val="Tahoma"/>
      <family val="2"/>
    </font>
    <font>
      <sz val="11"/>
      <color rgb="FF000000"/>
      <name val="Calibri"/>
      <charset val="134"/>
    </font>
    <font>
      <sz val="11"/>
      <color theme="1"/>
      <name val="Tahoma"/>
      <charset val="134"/>
    </font>
    <font>
      <sz val="11"/>
      <name val="Arial"/>
      <charset val="134"/>
    </font>
    <font>
      <sz val="11"/>
      <color rgb="FF000000"/>
      <name val="Tahoma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9">
    <xf numFmtId="0" fontId="0" fillId="0" borderId="0"/>
    <xf numFmtId="9" fontId="9" fillId="0" borderId="0" applyFont="0" applyFill="0" applyBorder="0" applyAlignment="0" applyProtection="0"/>
    <xf numFmtId="0" fontId="10" fillId="0" borderId="0"/>
    <xf numFmtId="0" fontId="9" fillId="0" borderId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>
      <alignment vertical="top"/>
    </xf>
    <xf numFmtId="165" fontId="10" fillId="0" borderId="0" applyFont="0" applyFill="0" applyBorder="0" applyAlignment="0" applyProtection="0"/>
    <xf numFmtId="165" fontId="14" fillId="0" borderId="0" applyFont="0" applyFill="0" applyBorder="0" applyAlignment="0" applyProtection="0">
      <alignment vertical="top"/>
    </xf>
    <xf numFmtId="165" fontId="14" fillId="0" borderId="0" applyFont="0" applyFill="0" applyBorder="0" applyAlignment="0" applyProtection="0">
      <alignment vertical="top"/>
    </xf>
    <xf numFmtId="165" fontId="14" fillId="0" borderId="0" applyFont="0" applyFill="0" applyBorder="0" applyAlignment="0" applyProtection="0">
      <alignment vertical="top"/>
    </xf>
    <xf numFmtId="165" fontId="14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9" fillId="0" borderId="0"/>
    <xf numFmtId="0" fontId="14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>
      <alignment vertical="top"/>
    </xf>
    <xf numFmtId="0" fontId="10" fillId="0" borderId="0"/>
    <xf numFmtId="0" fontId="10" fillId="0" borderId="0"/>
    <xf numFmtId="0" fontId="14" fillId="0" borderId="0">
      <alignment vertical="top"/>
    </xf>
    <xf numFmtId="0" fontId="10" fillId="0" borderId="0"/>
    <xf numFmtId="0" fontId="15" fillId="0" borderId="0"/>
    <xf numFmtId="0" fontId="14" fillId="0" borderId="0">
      <alignment vertical="top"/>
    </xf>
    <xf numFmtId="0" fontId="9" fillId="0" borderId="0"/>
    <xf numFmtId="0" fontId="9" fillId="0" borderId="0"/>
    <xf numFmtId="0" fontId="14" fillId="0" borderId="0">
      <alignment vertical="top"/>
    </xf>
    <xf numFmtId="0" fontId="9" fillId="0" borderId="0"/>
    <xf numFmtId="0" fontId="9" fillId="0" borderId="0"/>
    <xf numFmtId="0" fontId="14" fillId="0" borderId="0">
      <alignment vertical="top"/>
    </xf>
    <xf numFmtId="0" fontId="9" fillId="0" borderId="0"/>
    <xf numFmtId="0" fontId="9" fillId="0" borderId="0"/>
    <xf numFmtId="0" fontId="14" fillId="0" borderId="0">
      <alignment vertical="top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5" fillId="0" borderId="0"/>
    <xf numFmtId="166" fontId="15" fillId="0" borderId="0"/>
    <xf numFmtId="166" fontId="15" fillId="0" borderId="0"/>
    <xf numFmtId="166" fontId="9" fillId="0" borderId="0"/>
  </cellStyleXfs>
  <cellXfs count="394">
    <xf numFmtId="0" fontId="0" fillId="0" borderId="0" xfId="0"/>
    <xf numFmtId="0" fontId="12" fillId="0" borderId="0" xfId="2" applyFont="1"/>
    <xf numFmtId="0" fontId="12" fillId="0" borderId="0" xfId="2" applyFont="1" applyBorder="1"/>
    <xf numFmtId="0" fontId="10" fillId="0" borderId="0" xfId="2" applyFont="1"/>
    <xf numFmtId="0" fontId="10" fillId="0" borderId="0" xfId="2" applyFont="1" applyAlignment="1">
      <alignment vertical="top"/>
    </xf>
    <xf numFmtId="0" fontId="10" fillId="0" borderId="0" xfId="2" applyFont="1" applyAlignment="1">
      <alignment vertical="center"/>
    </xf>
    <xf numFmtId="0" fontId="12" fillId="0" borderId="0" xfId="2" applyFont="1" applyFill="1" applyAlignment="1"/>
    <xf numFmtId="0" fontId="12" fillId="0" borderId="0" xfId="2" applyFont="1" applyFill="1" applyBorder="1"/>
    <xf numFmtId="0" fontId="13" fillId="0" borderId="0" xfId="2" applyFont="1" applyFill="1" applyBorder="1"/>
    <xf numFmtId="0" fontId="6" fillId="0" borderId="0" xfId="2" applyFont="1" applyFill="1" applyBorder="1"/>
    <xf numFmtId="0" fontId="6" fillId="0" borderId="0" xfId="2" applyFont="1" applyFill="1" applyBorder="1" applyAlignment="1">
      <alignment vertical="top"/>
    </xf>
    <xf numFmtId="0" fontId="6" fillId="0" borderId="0" xfId="2" quotePrefix="1" applyFont="1" applyFill="1" applyBorder="1"/>
    <xf numFmtId="0" fontId="10" fillId="0" borderId="0" xfId="2" applyFont="1" applyFill="1" applyBorder="1"/>
    <xf numFmtId="9" fontId="0" fillId="0" borderId="0" xfId="1" applyFont="1"/>
    <xf numFmtId="0" fontId="0" fillId="0" borderId="0" xfId="0" applyAlignment="1">
      <alignment vertical="top"/>
    </xf>
    <xf numFmtId="0" fontId="16" fillId="0" borderId="0" xfId="0" applyFont="1"/>
    <xf numFmtId="0" fontId="0" fillId="0" borderId="0" xfId="0" applyAlignment="1">
      <alignment vertical="center"/>
    </xf>
    <xf numFmtId="166" fontId="17" fillId="2" borderId="0" xfId="76" applyFont="1" applyFill="1"/>
    <xf numFmtId="0" fontId="17" fillId="2" borderId="0" xfId="76" applyNumberFormat="1" applyFont="1" applyFill="1"/>
    <xf numFmtId="0" fontId="17" fillId="2" borderId="0" xfId="76" applyNumberFormat="1" applyFont="1" applyFill="1" applyAlignment="1">
      <alignment horizontal="center"/>
    </xf>
    <xf numFmtId="166" fontId="18" fillId="0" borderId="0" xfId="76" applyFont="1"/>
    <xf numFmtId="0" fontId="18" fillId="0" borderId="0" xfId="76" applyNumberFormat="1" applyFont="1"/>
    <xf numFmtId="0" fontId="19" fillId="2" borderId="0" xfId="76" applyNumberFormat="1" applyFont="1" applyFill="1" applyAlignment="1">
      <alignment horizontal="center"/>
    </xf>
    <xf numFmtId="166" fontId="18" fillId="2" borderId="0" xfId="76" applyFont="1" applyFill="1"/>
    <xf numFmtId="0" fontId="21" fillId="2" borderId="0" xfId="76" applyNumberFormat="1" applyFont="1" applyFill="1" applyAlignment="1">
      <alignment horizontal="center"/>
    </xf>
    <xf numFmtId="0" fontId="21" fillId="2" borderId="0" xfId="76" applyNumberFormat="1" applyFont="1" applyFill="1" applyAlignment="1">
      <alignment vertical="center" wrapText="1"/>
    </xf>
    <xf numFmtId="0" fontId="21" fillId="2" borderId="0" xfId="76" applyNumberFormat="1" applyFont="1" applyFill="1"/>
    <xf numFmtId="0" fontId="22" fillId="2" borderId="0" xfId="76" applyNumberFormat="1" applyFont="1" applyFill="1"/>
    <xf numFmtId="0" fontId="22" fillId="2" borderId="0" xfId="76" applyNumberFormat="1" applyFont="1" applyFill="1" applyAlignment="1">
      <alignment horizontal="center"/>
    </xf>
    <xf numFmtId="166" fontId="17" fillId="2" borderId="0" xfId="76" applyFont="1" applyFill="1" applyAlignment="1">
      <alignment vertical="center"/>
    </xf>
    <xf numFmtId="166" fontId="18" fillId="0" borderId="0" xfId="76" applyFont="1" applyAlignment="1">
      <alignment vertical="center"/>
    </xf>
    <xf numFmtId="0" fontId="21" fillId="2" borderId="0" xfId="76" applyNumberFormat="1" applyFont="1" applyFill="1" applyAlignment="1">
      <alignment horizontal="center" vertical="center" wrapText="1"/>
    </xf>
    <xf numFmtId="0" fontId="17" fillId="2" borderId="0" xfId="76" applyNumberFormat="1" applyFont="1" applyFill="1" applyAlignment="1">
      <alignment vertical="center"/>
    </xf>
    <xf numFmtId="0" fontId="19" fillId="2" borderId="0" xfId="76" applyNumberFormat="1" applyFont="1" applyFill="1" applyAlignment="1">
      <alignment vertical="center"/>
    </xf>
    <xf numFmtId="0" fontId="23" fillId="2" borderId="22" xfId="76" applyNumberFormat="1" applyFont="1" applyFill="1" applyBorder="1" applyAlignment="1">
      <alignment horizontal="center" vertical="center"/>
    </xf>
    <xf numFmtId="0" fontId="23" fillId="2" borderId="23" xfId="76" quotePrefix="1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top" wrapText="1"/>
    </xf>
    <xf numFmtId="0" fontId="11" fillId="0" borderId="0" xfId="2" applyFont="1" applyFill="1" applyBorder="1" applyAlignment="1"/>
    <xf numFmtId="0" fontId="24" fillId="0" borderId="0" xfId="2" applyFont="1" applyFill="1" applyAlignment="1"/>
    <xf numFmtId="0" fontId="25" fillId="0" borderId="0" xfId="2" applyFont="1" applyFill="1" applyBorder="1"/>
    <xf numFmtId="0" fontId="24" fillId="0" borderId="0" xfId="2" applyFont="1" applyFill="1" applyBorder="1"/>
    <xf numFmtId="0" fontId="26" fillId="0" borderId="0" xfId="2" applyFont="1" applyFill="1" applyBorder="1"/>
    <xf numFmtId="0" fontId="27" fillId="0" borderId="0" xfId="2" applyFont="1" applyFill="1" applyBorder="1"/>
    <xf numFmtId="0" fontId="27" fillId="0" borderId="0" xfId="2" applyFont="1" applyFill="1" applyBorder="1" applyAlignment="1">
      <alignment vertical="top"/>
    </xf>
    <xf numFmtId="0" fontId="27" fillId="0" borderId="0" xfId="2" applyFont="1" applyFill="1" applyBorder="1" applyAlignment="1">
      <alignment horizontal="center" vertical="top"/>
    </xf>
    <xf numFmtId="0" fontId="27" fillId="0" borderId="0" xfId="2" applyFont="1" applyFill="1" applyBorder="1" applyAlignment="1">
      <alignment vertical="top" wrapText="1"/>
    </xf>
    <xf numFmtId="0" fontId="27" fillId="0" borderId="0" xfId="2" quotePrefix="1" applyFont="1" applyFill="1" applyBorder="1" applyAlignment="1">
      <alignment horizontal="center" vertical="top"/>
    </xf>
    <xf numFmtId="0" fontId="27" fillId="0" borderId="0" xfId="2" applyFont="1"/>
    <xf numFmtId="0" fontId="27" fillId="0" borderId="0" xfId="2" applyFont="1" applyFill="1" applyBorder="1" applyAlignment="1">
      <alignment vertical="center"/>
    </xf>
    <xf numFmtId="0" fontId="26" fillId="0" borderId="3" xfId="2" applyFont="1" applyBorder="1" applyAlignment="1">
      <alignment horizontal="center" vertical="center" wrapText="1"/>
    </xf>
    <xf numFmtId="0" fontId="26" fillId="0" borderId="1" xfId="2" applyFont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center" vertical="top"/>
    </xf>
    <xf numFmtId="9" fontId="27" fillId="0" borderId="1" xfId="1" applyFont="1" applyFill="1" applyBorder="1" applyAlignment="1">
      <alignment horizontal="center" vertical="top" wrapText="1"/>
    </xf>
    <xf numFmtId="0" fontId="27" fillId="0" borderId="1" xfId="3" applyFont="1" applyFill="1" applyBorder="1" applyAlignment="1">
      <alignment horizontal="center" vertical="top" wrapText="1"/>
    </xf>
    <xf numFmtId="9" fontId="27" fillId="0" borderId="1" xfId="1" applyFont="1" applyFill="1" applyBorder="1" applyAlignment="1">
      <alignment horizontal="center" vertical="top"/>
    </xf>
    <xf numFmtId="0" fontId="27" fillId="3" borderId="1" xfId="3" applyFont="1" applyFill="1" applyBorder="1" applyAlignment="1">
      <alignment horizontal="center" vertical="top" wrapText="1"/>
    </xf>
    <xf numFmtId="0" fontId="26" fillId="0" borderId="1" xfId="2" applyFont="1" applyFill="1" applyBorder="1"/>
    <xf numFmtId="9" fontId="26" fillId="0" borderId="1" xfId="1" applyFont="1" applyFill="1" applyBorder="1" applyAlignment="1">
      <alignment horizontal="center"/>
    </xf>
    <xf numFmtId="0" fontId="27" fillId="0" borderId="0" xfId="2" applyFont="1" applyFill="1"/>
    <xf numFmtId="0" fontId="27" fillId="0" borderId="0" xfId="3" applyFont="1" applyFill="1" applyBorder="1" applyAlignment="1">
      <alignment horizontal="center" vertical="top" wrapText="1"/>
    </xf>
    <xf numFmtId="0" fontId="26" fillId="0" borderId="0" xfId="2" applyFont="1" applyFill="1" applyBorder="1" applyAlignment="1">
      <alignment horizontal="left"/>
    </xf>
    <xf numFmtId="0" fontId="27" fillId="0" borderId="0" xfId="2" applyFont="1" applyFill="1" applyBorder="1" applyAlignment="1">
      <alignment horizontal="left"/>
    </xf>
    <xf numFmtId="0" fontId="24" fillId="0" borderId="0" xfId="2" applyFont="1" applyBorder="1"/>
    <xf numFmtId="0" fontId="27" fillId="2" borderId="0" xfId="3" applyFont="1" applyFill="1" applyBorder="1" applyAlignment="1">
      <alignment horizontal="center" vertical="top" wrapText="1"/>
    </xf>
    <xf numFmtId="0" fontId="24" fillId="0" borderId="0" xfId="2" applyFont="1"/>
    <xf numFmtId="9" fontId="27" fillId="2" borderId="0" xfId="3" applyNumberFormat="1" applyFont="1" applyFill="1" applyBorder="1" applyAlignment="1">
      <alignment horizontal="center" vertical="top" wrapText="1"/>
    </xf>
    <xf numFmtId="9" fontId="28" fillId="2" borderId="0" xfId="0" applyNumberFormat="1" applyFont="1" applyFill="1" applyBorder="1" applyAlignment="1">
      <alignment horizontal="center" vertical="top" wrapText="1"/>
    </xf>
    <xf numFmtId="9" fontId="27" fillId="2" borderId="0" xfId="0" applyNumberFormat="1" applyFont="1" applyFill="1" applyBorder="1" applyAlignment="1">
      <alignment horizontal="center" vertical="top" wrapText="1"/>
    </xf>
    <xf numFmtId="0" fontId="27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quotePrefix="1" applyFont="1" applyFill="1" applyAlignment="1">
      <alignment horizontal="center" vertical="top"/>
    </xf>
    <xf numFmtId="0" fontId="27" fillId="2" borderId="0" xfId="0" applyFont="1" applyFill="1" applyAlignment="1">
      <alignment vertical="top"/>
    </xf>
    <xf numFmtId="0" fontId="27" fillId="2" borderId="0" xfId="0" applyFont="1" applyFill="1" applyAlignment="1">
      <alignment horizontal="center" vertical="top"/>
    </xf>
    <xf numFmtId="0" fontId="27" fillId="2" borderId="0" xfId="0" applyFont="1" applyFill="1" applyAlignment="1">
      <alignment horizontal="left" vertical="top"/>
    </xf>
    <xf numFmtId="0" fontId="27" fillId="2" borderId="0" xfId="0" applyFont="1" applyFill="1" applyAlignment="1">
      <alignment vertical="top" wrapText="1"/>
    </xf>
    <xf numFmtId="9" fontId="27" fillId="2" borderId="7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9" fontId="17" fillId="2" borderId="0" xfId="1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vertical="center"/>
    </xf>
    <xf numFmtId="0" fontId="27" fillId="2" borderId="10" xfId="0" applyFont="1" applyFill="1" applyBorder="1" applyAlignment="1">
      <alignment vertical="center"/>
    </xf>
    <xf numFmtId="0" fontId="27" fillId="2" borderId="11" xfId="0" applyFont="1" applyFill="1" applyBorder="1" applyAlignment="1">
      <alignment horizontal="center" vertical="center"/>
    </xf>
    <xf numFmtId="0" fontId="31" fillId="2" borderId="0" xfId="0" applyFont="1" applyFill="1"/>
    <xf numFmtId="9" fontId="27" fillId="2" borderId="7" xfId="1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vertical="center"/>
    </xf>
    <xf numFmtId="0" fontId="27" fillId="2" borderId="6" xfId="0" applyFont="1" applyFill="1" applyBorder="1" applyAlignment="1">
      <alignment vertical="center"/>
    </xf>
    <xf numFmtId="0" fontId="27" fillId="2" borderId="8" xfId="0" applyFont="1" applyFill="1" applyBorder="1" applyAlignment="1">
      <alignment vertical="center"/>
    </xf>
    <xf numFmtId="9" fontId="25" fillId="2" borderId="11" xfId="0" applyNumberFormat="1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19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9" fontId="27" fillId="2" borderId="21" xfId="0" applyNumberFormat="1" applyFont="1" applyFill="1" applyBorder="1" applyAlignment="1">
      <alignment horizontal="center" vertical="center"/>
    </xf>
    <xf numFmtId="9" fontId="27" fillId="2" borderId="20" xfId="0" applyNumberFormat="1" applyFont="1" applyFill="1" applyBorder="1" applyAlignment="1">
      <alignment horizontal="center" vertical="center"/>
    </xf>
    <xf numFmtId="9" fontId="27" fillId="2" borderId="16" xfId="0" applyNumberFormat="1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vertical="center"/>
    </xf>
    <xf numFmtId="9" fontId="19" fillId="2" borderId="7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/>
    <xf numFmtId="0" fontId="27" fillId="2" borderId="0" xfId="0" applyFont="1" applyFill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27" fillId="2" borderId="1" xfId="0" applyFont="1" applyFill="1" applyBorder="1" applyAlignment="1">
      <alignment horizontal="center" vertical="top"/>
    </xf>
    <xf numFmtId="166" fontId="27" fillId="2" borderId="1" xfId="0" applyNumberFormat="1" applyFont="1" applyFill="1" applyBorder="1" applyAlignment="1">
      <alignment horizontal="center" vertical="top"/>
    </xf>
    <xf numFmtId="0" fontId="27" fillId="2" borderId="1" xfId="0" applyFont="1" applyFill="1" applyBorder="1" applyAlignment="1">
      <alignment horizontal="left" vertical="top" wrapText="1"/>
    </xf>
    <xf numFmtId="0" fontId="27" fillId="0" borderId="0" xfId="0" applyFont="1"/>
    <xf numFmtId="0" fontId="26" fillId="2" borderId="5" xfId="0" applyFont="1" applyFill="1" applyBorder="1" applyAlignment="1">
      <alignment vertical="center"/>
    </xf>
    <xf numFmtId="0" fontId="26" fillId="2" borderId="6" xfId="0" applyFont="1" applyFill="1" applyBorder="1" applyAlignment="1">
      <alignment vertical="center"/>
    </xf>
    <xf numFmtId="9" fontId="27" fillId="0" borderId="1" xfId="3" applyNumberFormat="1" applyFont="1" applyFill="1" applyBorder="1" applyAlignment="1">
      <alignment horizontal="center" vertical="top" wrapText="1"/>
    </xf>
    <xf numFmtId="0" fontId="4" fillId="0" borderId="1" xfId="3" applyFont="1" applyBorder="1" applyAlignment="1">
      <alignment horizontal="left" vertical="top"/>
    </xf>
    <xf numFmtId="0" fontId="27" fillId="2" borderId="27" xfId="0" applyFont="1" applyFill="1" applyBorder="1" applyAlignment="1">
      <alignment vertical="center"/>
    </xf>
    <xf numFmtId="0" fontId="27" fillId="2" borderId="28" xfId="0" applyFont="1" applyFill="1" applyBorder="1" applyAlignment="1">
      <alignment vertical="center"/>
    </xf>
    <xf numFmtId="0" fontId="27" fillId="2" borderId="29" xfId="0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vertical="center"/>
    </xf>
    <xf numFmtId="0" fontId="27" fillId="2" borderId="31" xfId="0" applyFont="1" applyFill="1" applyBorder="1" applyAlignment="1">
      <alignment vertical="center"/>
    </xf>
    <xf numFmtId="0" fontId="27" fillId="2" borderId="32" xfId="0" applyFont="1" applyFill="1" applyBorder="1" applyAlignment="1">
      <alignment horizontal="center" vertical="center"/>
    </xf>
    <xf numFmtId="0" fontId="17" fillId="2" borderId="26" xfId="1" applyNumberFormat="1" applyFont="1" applyFill="1" applyBorder="1" applyAlignment="1">
      <alignment horizontal="center" vertical="center"/>
    </xf>
    <xf numFmtId="0" fontId="27" fillId="2" borderId="7" xfId="0" applyNumberFormat="1" applyFont="1" applyFill="1" applyBorder="1" applyAlignment="1">
      <alignment horizontal="center" vertical="center"/>
    </xf>
    <xf numFmtId="0" fontId="27" fillId="2" borderId="7" xfId="1" applyNumberFormat="1" applyFont="1" applyFill="1" applyBorder="1" applyAlignment="1">
      <alignment horizontal="center" vertical="center"/>
    </xf>
    <xf numFmtId="10" fontId="26" fillId="2" borderId="7" xfId="0" applyNumberFormat="1" applyFont="1" applyFill="1" applyBorder="1" applyAlignment="1">
      <alignment horizontal="center" vertical="center"/>
    </xf>
    <xf numFmtId="10" fontId="27" fillId="0" borderId="1" xfId="3" applyNumberFormat="1" applyFont="1" applyFill="1" applyBorder="1" applyAlignment="1">
      <alignment horizontal="center" vertical="top" wrapText="1"/>
    </xf>
    <xf numFmtId="10" fontId="26" fillId="0" borderId="1" xfId="1" applyNumberFormat="1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 vertical="center" wrapText="1"/>
    </xf>
    <xf numFmtId="0" fontId="27" fillId="4" borderId="1" xfId="3" applyFont="1" applyFill="1" applyBorder="1" applyAlignment="1">
      <alignment horizontal="center" vertical="top" wrapText="1"/>
    </xf>
    <xf numFmtId="9" fontId="27" fillId="3" borderId="1" xfId="3" applyNumberFormat="1" applyFont="1" applyFill="1" applyBorder="1" applyAlignment="1">
      <alignment horizontal="center" vertical="top" wrapText="1"/>
    </xf>
    <xf numFmtId="9" fontId="27" fillId="3" borderId="1" xfId="0" applyNumberFormat="1" applyFont="1" applyFill="1" applyBorder="1" applyAlignment="1">
      <alignment horizontal="center" vertical="top" wrapText="1"/>
    </xf>
    <xf numFmtId="9" fontId="27" fillId="4" borderId="1" xfId="3" applyNumberFormat="1" applyFont="1" applyFill="1" applyBorder="1" applyAlignment="1">
      <alignment horizontal="center" vertical="top" wrapText="1"/>
    </xf>
    <xf numFmtId="1" fontId="27" fillId="3" borderId="1" xfId="3" applyNumberFormat="1" applyFont="1" applyFill="1" applyBorder="1" applyAlignment="1">
      <alignment horizontal="center" vertical="top" wrapText="1"/>
    </xf>
    <xf numFmtId="0" fontId="27" fillId="0" borderId="0" xfId="2" applyFont="1" applyAlignment="1">
      <alignment vertical="top"/>
    </xf>
    <xf numFmtId="0" fontId="27" fillId="0" borderId="0" xfId="3" applyFont="1" applyFill="1" applyBorder="1" applyAlignment="1">
      <alignment horizontal="left" vertical="top" wrapText="1"/>
    </xf>
    <xf numFmtId="9" fontId="26" fillId="0" borderId="0" xfId="1" applyFont="1" applyFill="1" applyBorder="1" applyAlignment="1">
      <alignment horizontal="center"/>
    </xf>
    <xf numFmtId="10" fontId="26" fillId="0" borderId="0" xfId="1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left"/>
    </xf>
    <xf numFmtId="0" fontId="26" fillId="2" borderId="0" xfId="0" applyFont="1" applyFill="1"/>
    <xf numFmtId="0" fontId="26" fillId="2" borderId="0" xfId="0" applyFont="1" applyFill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left" vertical="top" wrapText="1"/>
    </xf>
    <xf numFmtId="0" fontId="26" fillId="2" borderId="0" xfId="0" applyFont="1" applyFill="1" applyBorder="1" applyAlignment="1">
      <alignment horizontal="center" vertical="center"/>
    </xf>
    <xf numFmtId="0" fontId="23" fillId="2" borderId="24" xfId="76" applyNumberFormat="1" applyFont="1" applyFill="1" applyBorder="1" applyAlignment="1">
      <alignment horizontal="center" vertical="center"/>
    </xf>
    <xf numFmtId="0" fontId="19" fillId="2" borderId="0" xfId="76" applyNumberFormat="1" applyFont="1" applyFill="1" applyAlignment="1">
      <alignment horizontal="center"/>
    </xf>
    <xf numFmtId="0" fontId="30" fillId="0" borderId="1" xfId="46" applyFont="1" applyBorder="1" applyAlignment="1">
      <alignment horizontal="center" vertical="center" wrapText="1"/>
    </xf>
    <xf numFmtId="0" fontId="34" fillId="0" borderId="0" xfId="2" applyFont="1" applyFill="1" applyBorder="1" applyAlignment="1">
      <alignment horizontal="left" vertical="top"/>
    </xf>
    <xf numFmtId="0" fontId="13" fillId="0" borderId="0" xfId="2" applyFont="1" applyAlignment="1">
      <alignment vertical="center"/>
    </xf>
    <xf numFmtId="0" fontId="19" fillId="2" borderId="0" xfId="76" applyNumberFormat="1" applyFont="1" applyFill="1" applyAlignment="1"/>
    <xf numFmtId="0" fontId="13" fillId="0" borderId="22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7" fillId="2" borderId="4" xfId="0" applyFont="1" applyFill="1" applyBorder="1" applyAlignment="1">
      <alignment vertical="top" wrapText="1"/>
    </xf>
    <xf numFmtId="0" fontId="27" fillId="2" borderId="1" xfId="0" applyFont="1" applyFill="1" applyBorder="1" applyAlignment="1">
      <alignment vertical="top" wrapText="1"/>
    </xf>
    <xf numFmtId="1" fontId="27" fillId="2" borderId="7" xfId="0" applyNumberFormat="1" applyFont="1" applyFill="1" applyBorder="1" applyAlignment="1">
      <alignment horizontal="center" vertical="center"/>
    </xf>
    <xf numFmtId="0" fontId="19" fillId="2" borderId="0" xfId="76" applyNumberFormat="1" applyFont="1" applyFill="1" applyAlignment="1">
      <alignment horizontal="center"/>
    </xf>
    <xf numFmtId="1" fontId="27" fillId="2" borderId="7" xfId="1" applyNumberFormat="1" applyFont="1" applyFill="1" applyBorder="1" applyAlignment="1">
      <alignment horizontal="center" vertical="center"/>
    </xf>
    <xf numFmtId="166" fontId="17" fillId="2" borderId="0" xfId="76" quotePrefix="1" applyFont="1" applyFill="1" applyAlignment="1">
      <alignment horizontal="center"/>
    </xf>
    <xf numFmtId="0" fontId="27" fillId="5" borderId="7" xfId="0" applyNumberFormat="1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6" fontId="17" fillId="2" borderId="0" xfId="76" quotePrefix="1" applyFont="1" applyFill="1" applyAlignment="1">
      <alignment horizontal="center" vertical="top"/>
    </xf>
    <xf numFmtId="166" fontId="18" fillId="2" borderId="0" xfId="76" applyFont="1" applyFill="1" applyAlignment="1">
      <alignment vertical="top"/>
    </xf>
    <xf numFmtId="0" fontId="17" fillId="2" borderId="0" xfId="76" applyNumberFormat="1" applyFont="1" applyFill="1" applyAlignment="1">
      <alignment horizontal="center" vertical="center"/>
    </xf>
    <xf numFmtId="166" fontId="18" fillId="2" borderId="0" xfId="76" applyFont="1" applyFill="1" applyAlignment="1">
      <alignment vertical="center"/>
    </xf>
    <xf numFmtId="166" fontId="17" fillId="2" borderId="55" xfId="76" applyFont="1" applyFill="1" applyBorder="1" applyAlignment="1">
      <alignment horizontal="center" vertical="top"/>
    </xf>
    <xf numFmtId="166" fontId="17" fillId="2" borderId="58" xfId="76" applyFont="1" applyFill="1" applyBorder="1" applyAlignment="1">
      <alignment horizontal="center" vertical="top"/>
    </xf>
    <xf numFmtId="166" fontId="23" fillId="3" borderId="1" xfId="76" applyFont="1" applyFill="1" applyBorder="1" applyAlignment="1">
      <alignment horizontal="center" vertical="center"/>
    </xf>
    <xf numFmtId="166" fontId="19" fillId="3" borderId="1" xfId="76" applyFont="1" applyFill="1" applyBorder="1" applyAlignment="1">
      <alignment horizontal="center" vertical="center" wrapText="1"/>
    </xf>
    <xf numFmtId="0" fontId="23" fillId="3" borderId="1" xfId="76" applyNumberFormat="1" applyFont="1" applyFill="1" applyBorder="1" applyAlignment="1">
      <alignment horizontal="center" vertical="center"/>
    </xf>
    <xf numFmtId="0" fontId="19" fillId="3" borderId="1" xfId="76" applyNumberFormat="1" applyFont="1" applyFill="1" applyBorder="1" applyAlignment="1">
      <alignment horizontal="center" vertical="center" wrapText="1"/>
    </xf>
    <xf numFmtId="166" fontId="17" fillId="2" borderId="49" xfId="76" quotePrefix="1" applyFont="1" applyFill="1" applyBorder="1" applyAlignment="1">
      <alignment vertical="top"/>
    </xf>
    <xf numFmtId="166" fontId="17" fillId="2" borderId="2" xfId="76" quotePrefix="1" applyFont="1" applyFill="1" applyBorder="1" applyAlignment="1">
      <alignment vertical="top"/>
    </xf>
    <xf numFmtId="0" fontId="30" fillId="2" borderId="0" xfId="0" applyFont="1" applyFill="1"/>
    <xf numFmtId="0" fontId="27" fillId="2" borderId="35" xfId="0" applyFont="1" applyFill="1" applyBorder="1"/>
    <xf numFmtId="0" fontId="27" fillId="2" borderId="36" xfId="0" applyFont="1" applyFill="1" applyBorder="1"/>
    <xf numFmtId="0" fontId="27" fillId="2" borderId="37" xfId="0" applyFont="1" applyFill="1" applyBorder="1"/>
    <xf numFmtId="0" fontId="27" fillId="2" borderId="50" xfId="0" applyFont="1" applyFill="1" applyBorder="1"/>
    <xf numFmtId="0" fontId="27" fillId="2" borderId="0" xfId="0" applyFont="1" applyFill="1" applyBorder="1"/>
    <xf numFmtId="0" fontId="27" fillId="2" borderId="51" xfId="0" applyFont="1" applyFill="1" applyBorder="1"/>
    <xf numFmtId="0" fontId="27" fillId="2" borderId="38" xfId="0" applyFont="1" applyFill="1" applyBorder="1"/>
    <xf numFmtId="0" fontId="27" fillId="2" borderId="39" xfId="0" applyFont="1" applyFill="1" applyBorder="1"/>
    <xf numFmtId="0" fontId="27" fillId="2" borderId="40" xfId="0" applyFont="1" applyFill="1" applyBorder="1"/>
    <xf numFmtId="0" fontId="17" fillId="2" borderId="52" xfId="76" applyNumberFormat="1" applyFont="1" applyFill="1" applyBorder="1" applyAlignment="1">
      <alignment horizontal="center" vertical="top"/>
    </xf>
    <xf numFmtId="0" fontId="17" fillId="2" borderId="55" xfId="76" applyNumberFormat="1" applyFont="1" applyFill="1" applyBorder="1" applyAlignment="1">
      <alignment horizontal="center" vertical="top"/>
    </xf>
    <xf numFmtId="0" fontId="17" fillId="2" borderId="55" xfId="76" applyNumberFormat="1" applyFont="1" applyFill="1" applyBorder="1" applyAlignment="1">
      <alignment horizontal="center" vertical="top" wrapText="1"/>
    </xf>
    <xf numFmtId="0" fontId="17" fillId="2" borderId="58" xfId="76" applyNumberFormat="1" applyFont="1" applyFill="1" applyBorder="1" applyAlignment="1">
      <alignment horizontal="center" vertical="top" wrapText="1"/>
    </xf>
    <xf numFmtId="0" fontId="17" fillId="2" borderId="50" xfId="76" applyNumberFormat="1" applyFont="1" applyFill="1" applyBorder="1" applyAlignment="1">
      <alignment vertical="top" wrapText="1"/>
    </xf>
    <xf numFmtId="0" fontId="17" fillId="2" borderId="0" xfId="76" applyNumberFormat="1" applyFont="1" applyFill="1" applyBorder="1" applyAlignment="1">
      <alignment vertical="top" wrapText="1"/>
    </xf>
    <xf numFmtId="0" fontId="17" fillId="2" borderId="51" xfId="76" applyNumberFormat="1" applyFont="1" applyFill="1" applyBorder="1" applyAlignment="1">
      <alignment vertical="top" wrapText="1"/>
    </xf>
    <xf numFmtId="0" fontId="17" fillId="2" borderId="38" xfId="76" applyNumberFormat="1" applyFont="1" applyFill="1" applyBorder="1" applyAlignment="1">
      <alignment vertical="top" wrapText="1"/>
    </xf>
    <xf numFmtId="0" fontId="17" fillId="2" borderId="39" xfId="76" applyNumberFormat="1" applyFont="1" applyFill="1" applyBorder="1" applyAlignment="1">
      <alignment vertical="top" wrapText="1"/>
    </xf>
    <xf numFmtId="0" fontId="17" fillId="2" borderId="40" xfId="76" applyNumberFormat="1" applyFont="1" applyFill="1" applyBorder="1" applyAlignment="1">
      <alignment vertical="top" wrapText="1"/>
    </xf>
    <xf numFmtId="0" fontId="17" fillId="2" borderId="62" xfId="76" applyNumberFormat="1" applyFont="1" applyFill="1" applyBorder="1" applyAlignment="1">
      <alignment horizontal="center" vertical="top"/>
    </xf>
    <xf numFmtId="0" fontId="17" fillId="2" borderId="62" xfId="76" applyNumberFormat="1" applyFont="1" applyFill="1" applyBorder="1" applyAlignment="1">
      <alignment horizontal="center" vertical="top" wrapText="1"/>
    </xf>
    <xf numFmtId="0" fontId="17" fillId="2" borderId="0" xfId="76" applyNumberFormat="1" applyFont="1" applyFill="1" applyBorder="1" applyAlignment="1">
      <alignment horizontal="center"/>
    </xf>
    <xf numFmtId="166" fontId="17" fillId="2" borderId="0" xfId="76" applyFont="1" applyFill="1" applyBorder="1"/>
    <xf numFmtId="0" fontId="23" fillId="2" borderId="0" xfId="76" applyNumberFormat="1" applyFont="1" applyFill="1" applyBorder="1" applyAlignment="1">
      <alignment horizontal="center" vertical="center"/>
    </xf>
    <xf numFmtId="0" fontId="23" fillId="2" borderId="0" xfId="76" quotePrefix="1" applyNumberFormat="1" applyFont="1" applyFill="1" applyBorder="1" applyAlignment="1">
      <alignment horizontal="center" vertical="center"/>
    </xf>
    <xf numFmtId="166" fontId="17" fillId="2" borderId="34" xfId="76" quotePrefix="1" applyFont="1" applyFill="1" applyBorder="1" applyAlignment="1">
      <alignment horizontal="center" vertical="top"/>
    </xf>
    <xf numFmtId="166" fontId="17" fillId="2" borderId="49" xfId="76" quotePrefix="1" applyFont="1" applyFill="1" applyBorder="1" applyAlignment="1">
      <alignment horizontal="center" vertical="top"/>
    </xf>
    <xf numFmtId="166" fontId="17" fillId="2" borderId="2" xfId="76" quotePrefix="1" applyFont="1" applyFill="1" applyBorder="1" applyAlignment="1">
      <alignment horizontal="center" vertical="top"/>
    </xf>
    <xf numFmtId="0" fontId="3" fillId="0" borderId="1" xfId="3" applyFont="1" applyBorder="1" applyAlignment="1">
      <alignment horizontal="left" vertical="top"/>
    </xf>
    <xf numFmtId="0" fontId="2" fillId="0" borderId="1" xfId="3" applyFont="1" applyBorder="1" applyAlignment="1">
      <alignment horizontal="left" vertical="top"/>
    </xf>
    <xf numFmtId="0" fontId="38" fillId="3" borderId="4" xfId="0" applyFont="1" applyFill="1" applyBorder="1" applyAlignment="1">
      <alignment horizontal="center" vertical="center" wrapText="1"/>
    </xf>
    <xf numFmtId="0" fontId="17" fillId="2" borderId="58" xfId="76" applyNumberFormat="1" applyFont="1" applyFill="1" applyBorder="1" applyAlignment="1">
      <alignment horizontal="center" vertical="top"/>
    </xf>
    <xf numFmtId="0" fontId="17" fillId="2" borderId="50" xfId="76" applyNumberFormat="1" applyFont="1" applyFill="1" applyBorder="1" applyAlignment="1">
      <alignment vertical="top"/>
    </xf>
    <xf numFmtId="0" fontId="17" fillId="2" borderId="0" xfId="76" applyNumberFormat="1" applyFont="1" applyFill="1" applyBorder="1" applyAlignment="1">
      <alignment vertical="top"/>
    </xf>
    <xf numFmtId="0" fontId="17" fillId="2" borderId="51" xfId="76" applyNumberFormat="1" applyFont="1" applyFill="1" applyBorder="1" applyAlignment="1">
      <alignment vertical="top"/>
    </xf>
    <xf numFmtId="0" fontId="17" fillId="2" borderId="38" xfId="76" applyNumberFormat="1" applyFont="1" applyFill="1" applyBorder="1" applyAlignment="1">
      <alignment vertical="top"/>
    </xf>
    <xf numFmtId="0" fontId="17" fillId="2" borderId="39" xfId="76" applyNumberFormat="1" applyFont="1" applyFill="1" applyBorder="1" applyAlignment="1">
      <alignment vertical="top"/>
    </xf>
    <xf numFmtId="0" fontId="17" fillId="2" borderId="40" xfId="76" applyNumberFormat="1" applyFont="1" applyFill="1" applyBorder="1" applyAlignment="1">
      <alignment vertical="top"/>
    </xf>
    <xf numFmtId="0" fontId="27" fillId="0" borderId="4" xfId="3" applyFont="1" applyFill="1" applyBorder="1" applyAlignment="1">
      <alignment horizontal="left" vertical="top" wrapText="1"/>
    </xf>
    <xf numFmtId="0" fontId="30" fillId="0" borderId="0" xfId="46" applyFont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center" vertical="top" wrapText="1"/>
    </xf>
    <xf numFmtId="0" fontId="26" fillId="3" borderId="4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top" wrapText="1"/>
    </xf>
    <xf numFmtId="0" fontId="27" fillId="2" borderId="4" xfId="0" applyFont="1" applyFill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6" fillId="0" borderId="0" xfId="0" applyFont="1" applyAlignment="1">
      <alignment horizontal="center"/>
    </xf>
    <xf numFmtId="0" fontId="13" fillId="0" borderId="0" xfId="0" applyFont="1"/>
    <xf numFmtId="166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166" fontId="18" fillId="2" borderId="0" xfId="76" applyFont="1" applyFill="1" applyBorder="1" applyAlignment="1">
      <alignment vertical="top"/>
    </xf>
    <xf numFmtId="0" fontId="21" fillId="2" borderId="0" xfId="76" applyNumberFormat="1" applyFont="1" applyFill="1" applyBorder="1" applyAlignment="1">
      <alignment vertical="top" wrapText="1"/>
    </xf>
    <xf numFmtId="0" fontId="1" fillId="0" borderId="1" xfId="3" applyFont="1" applyBorder="1" applyAlignment="1">
      <alignment horizontal="left" vertical="top"/>
    </xf>
    <xf numFmtId="0" fontId="27" fillId="0" borderId="0" xfId="2" applyFont="1" applyAlignment="1">
      <alignment horizontal="center" vertical="top"/>
    </xf>
    <xf numFmtId="0" fontId="27" fillId="0" borderId="0" xfId="2" applyFont="1" applyAlignment="1">
      <alignment vertical="top" wrapText="1"/>
    </xf>
    <xf numFmtId="0" fontId="27" fillId="0" borderId="4" xfId="3" applyFont="1" applyFill="1" applyBorder="1" applyAlignment="1">
      <alignment horizontal="left" vertical="top" wrapText="1"/>
    </xf>
    <xf numFmtId="9" fontId="17" fillId="2" borderId="16" xfId="1" applyFont="1" applyFill="1" applyBorder="1" applyAlignment="1">
      <alignment horizontal="center" vertical="center"/>
    </xf>
    <xf numFmtId="0" fontId="27" fillId="2" borderId="19" xfId="0" quotePrefix="1" applyFont="1" applyFill="1" applyBorder="1" applyAlignment="1">
      <alignment horizontal="center" vertical="center"/>
    </xf>
    <xf numFmtId="0" fontId="27" fillId="5" borderId="15" xfId="1" applyNumberFormat="1" applyFont="1" applyFill="1" applyBorder="1" applyAlignment="1">
      <alignment horizontal="center" vertical="center"/>
    </xf>
    <xf numFmtId="9" fontId="27" fillId="2" borderId="15" xfId="1" applyFont="1" applyFill="1" applyBorder="1" applyAlignment="1">
      <alignment horizontal="center" vertical="center"/>
    </xf>
    <xf numFmtId="9" fontId="17" fillId="2" borderId="21" xfId="1" applyFont="1" applyFill="1" applyBorder="1" applyAlignment="1">
      <alignment horizontal="center" vertical="center"/>
    </xf>
    <xf numFmtId="0" fontId="27" fillId="5" borderId="21" xfId="1" applyNumberFormat="1" applyFont="1" applyFill="1" applyBorder="1" applyAlignment="1">
      <alignment horizontal="center" vertical="center"/>
    </xf>
    <xf numFmtId="9" fontId="27" fillId="2" borderId="21" xfId="1" applyFont="1" applyFill="1" applyBorder="1" applyAlignment="1">
      <alignment horizontal="center" vertical="center"/>
    </xf>
    <xf numFmtId="0" fontId="27" fillId="2" borderId="22" xfId="0" quotePrefix="1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67" xfId="1" applyNumberFormat="1" applyFont="1" applyFill="1" applyBorder="1" applyAlignment="1">
      <alignment horizontal="center" vertical="center"/>
    </xf>
    <xf numFmtId="9" fontId="27" fillId="2" borderId="67" xfId="1" applyFont="1" applyFill="1" applyBorder="1" applyAlignment="1">
      <alignment horizontal="center" vertical="center"/>
    </xf>
    <xf numFmtId="9" fontId="17" fillId="2" borderId="8" xfId="1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left" vertical="top" wrapText="1"/>
    </xf>
    <xf numFmtId="0" fontId="27" fillId="2" borderId="4" xfId="0" applyFont="1" applyFill="1" applyBorder="1" applyAlignment="1">
      <alignment horizontal="left" vertical="top" wrapText="1"/>
    </xf>
    <xf numFmtId="20" fontId="27" fillId="3" borderId="1" xfId="3" quotePrefix="1" applyNumberFormat="1" applyFont="1" applyFill="1" applyBorder="1" applyAlignment="1">
      <alignment horizontal="center" vertical="top" wrapText="1"/>
    </xf>
    <xf numFmtId="0" fontId="39" fillId="0" borderId="68" xfId="0" applyFont="1" applyBorder="1"/>
    <xf numFmtId="0" fontId="39" fillId="0" borderId="69" xfId="0" applyFont="1" applyBorder="1"/>
    <xf numFmtId="0" fontId="39" fillId="0" borderId="0" xfId="0" applyFont="1"/>
    <xf numFmtId="167" fontId="40" fillId="6" borderId="68" xfId="0" applyNumberFormat="1" applyFont="1" applyFill="1" applyBorder="1" applyAlignment="1">
      <alignment horizontal="center" vertical="top"/>
    </xf>
    <xf numFmtId="0" fontId="40" fillId="6" borderId="68" xfId="0" applyFont="1" applyFill="1" applyBorder="1" applyAlignment="1">
      <alignment horizontal="left" vertical="top" wrapText="1"/>
    </xf>
    <xf numFmtId="0" fontId="42" fillId="6" borderId="68" xfId="0" applyFont="1" applyFill="1" applyBorder="1" applyAlignment="1">
      <alignment horizontal="center" vertical="top"/>
    </xf>
    <xf numFmtId="15" fontId="27" fillId="2" borderId="1" xfId="0" applyNumberFormat="1" applyFont="1" applyFill="1" applyBorder="1" applyAlignment="1">
      <alignment horizontal="left" vertical="top" wrapText="1"/>
    </xf>
    <xf numFmtId="166" fontId="27" fillId="2" borderId="1" xfId="0" applyNumberFormat="1" applyFont="1" applyFill="1" applyBorder="1" applyAlignment="1">
      <alignment horizontal="center" vertical="top" wrapText="1"/>
    </xf>
    <xf numFmtId="167" fontId="27" fillId="6" borderId="68" xfId="0" applyNumberFormat="1" applyFont="1" applyFill="1" applyBorder="1" applyAlignment="1">
      <alignment horizontal="center" vertical="top"/>
    </xf>
    <xf numFmtId="0" fontId="27" fillId="6" borderId="68" xfId="0" applyFont="1" applyFill="1" applyBorder="1" applyAlignment="1">
      <alignment horizontal="left" vertical="top" wrapText="1"/>
    </xf>
    <xf numFmtId="0" fontId="27" fillId="6" borderId="68" xfId="0" applyFont="1" applyFill="1" applyBorder="1" applyAlignment="1">
      <alignment vertical="top" wrapText="1"/>
    </xf>
    <xf numFmtId="0" fontId="27" fillId="6" borderId="72" xfId="0" applyFont="1" applyFill="1" applyBorder="1" applyAlignment="1">
      <alignment vertical="top" wrapText="1"/>
    </xf>
    <xf numFmtId="0" fontId="15" fillId="0" borderId="1" xfId="0" applyFont="1" applyBorder="1" applyAlignment="1"/>
    <xf numFmtId="1" fontId="15" fillId="0" borderId="1" xfId="0" applyNumberFormat="1" applyFont="1" applyBorder="1" applyAlignment="1"/>
    <xf numFmtId="0" fontId="0" fillId="0" borderId="1" xfId="0" applyFont="1" applyBorder="1" applyAlignment="1"/>
    <xf numFmtId="0" fontId="17" fillId="2" borderId="56" xfId="76" applyNumberFormat="1" applyFont="1" applyFill="1" applyBorder="1" applyAlignment="1">
      <alignment horizontal="left" vertical="top" wrapText="1"/>
    </xf>
    <xf numFmtId="0" fontId="17" fillId="2" borderId="57" xfId="76" applyNumberFormat="1" applyFont="1" applyFill="1" applyBorder="1" applyAlignment="1">
      <alignment horizontal="left" vertical="top" wrapText="1"/>
    </xf>
    <xf numFmtId="0" fontId="17" fillId="2" borderId="59" xfId="76" applyNumberFormat="1" applyFont="1" applyFill="1" applyBorder="1" applyAlignment="1">
      <alignment horizontal="left" vertical="top" wrapText="1"/>
    </xf>
    <xf numFmtId="0" fontId="17" fillId="2" borderId="60" xfId="76" applyNumberFormat="1" applyFont="1" applyFill="1" applyBorder="1" applyAlignment="1">
      <alignment horizontal="left" vertical="top" wrapText="1"/>
    </xf>
    <xf numFmtId="0" fontId="17" fillId="2" borderId="61" xfId="76" applyNumberFormat="1" applyFont="1" applyFill="1" applyBorder="1" applyAlignment="1">
      <alignment horizontal="left" vertical="top" wrapText="1"/>
    </xf>
    <xf numFmtId="0" fontId="17" fillId="2" borderId="0" xfId="76" applyNumberFormat="1" applyFont="1" applyFill="1" applyAlignment="1">
      <alignment horizontal="left" vertical="top"/>
    </xf>
    <xf numFmtId="0" fontId="17" fillId="2" borderId="35" xfId="76" applyNumberFormat="1" applyFont="1" applyFill="1" applyBorder="1" applyAlignment="1">
      <alignment horizontal="left" vertical="top" wrapText="1"/>
    </xf>
    <xf numFmtId="0" fontId="17" fillId="2" borderId="36" xfId="76" applyNumberFormat="1" applyFont="1" applyFill="1" applyBorder="1" applyAlignment="1">
      <alignment horizontal="left" vertical="top" wrapText="1"/>
    </xf>
    <xf numFmtId="0" fontId="17" fillId="2" borderId="37" xfId="76" applyNumberFormat="1" applyFont="1" applyFill="1" applyBorder="1" applyAlignment="1">
      <alignment horizontal="left" vertical="top" wrapText="1"/>
    </xf>
    <xf numFmtId="0" fontId="17" fillId="2" borderId="63" xfId="76" applyNumberFormat="1" applyFont="1" applyFill="1" applyBorder="1" applyAlignment="1">
      <alignment horizontal="left" vertical="top" wrapText="1"/>
    </xf>
    <xf numFmtId="0" fontId="17" fillId="2" borderId="64" xfId="76" applyNumberFormat="1" applyFont="1" applyFill="1" applyBorder="1" applyAlignment="1">
      <alignment horizontal="left" vertical="top" wrapText="1"/>
    </xf>
    <xf numFmtId="0" fontId="17" fillId="2" borderId="0" xfId="76" applyNumberFormat="1" applyFont="1" applyFill="1" applyAlignment="1">
      <alignment horizontal="left" vertical="top" wrapText="1"/>
    </xf>
    <xf numFmtId="0" fontId="19" fillId="2" borderId="0" xfId="76" applyNumberFormat="1" applyFont="1" applyFill="1" applyAlignment="1">
      <alignment horizontal="center" vertical="center"/>
    </xf>
    <xf numFmtId="0" fontId="17" fillId="2" borderId="56" xfId="76" applyNumberFormat="1" applyFont="1" applyFill="1" applyBorder="1" applyAlignment="1">
      <alignment horizontal="left" vertical="top"/>
    </xf>
    <xf numFmtId="0" fontId="17" fillId="2" borderId="57" xfId="76" applyNumberFormat="1" applyFont="1" applyFill="1" applyBorder="1" applyAlignment="1">
      <alignment horizontal="left" vertical="top"/>
    </xf>
    <xf numFmtId="0" fontId="19" fillId="3" borderId="1" xfId="76" applyNumberFormat="1" applyFont="1" applyFill="1" applyBorder="1" applyAlignment="1">
      <alignment horizontal="center" vertical="center"/>
    </xf>
    <xf numFmtId="0" fontId="19" fillId="3" borderId="3" xfId="76" applyNumberFormat="1" applyFont="1" applyFill="1" applyBorder="1" applyAlignment="1">
      <alignment horizontal="center" vertical="center"/>
    </xf>
    <xf numFmtId="0" fontId="19" fillId="3" borderId="25" xfId="76" applyNumberFormat="1" applyFont="1" applyFill="1" applyBorder="1" applyAlignment="1">
      <alignment horizontal="center" vertical="center"/>
    </xf>
    <xf numFmtId="0" fontId="19" fillId="3" borderId="4" xfId="76" applyNumberFormat="1" applyFont="1" applyFill="1" applyBorder="1" applyAlignment="1">
      <alignment horizontal="center" vertical="center"/>
    </xf>
    <xf numFmtId="0" fontId="17" fillId="2" borderId="53" xfId="76" applyNumberFormat="1" applyFont="1" applyFill="1" applyBorder="1" applyAlignment="1">
      <alignment horizontal="left" vertical="top"/>
    </xf>
    <xf numFmtId="0" fontId="17" fillId="2" borderId="54" xfId="76" applyNumberFormat="1" applyFont="1" applyFill="1" applyBorder="1" applyAlignment="1">
      <alignment horizontal="left" vertical="top"/>
    </xf>
    <xf numFmtId="0" fontId="20" fillId="2" borderId="0" xfId="76" applyNumberFormat="1" applyFont="1" applyFill="1" applyAlignment="1">
      <alignment horizontal="center" vertical="center"/>
    </xf>
    <xf numFmtId="0" fontId="23" fillId="2" borderId="3" xfId="76" applyNumberFormat="1" applyFont="1" applyFill="1" applyBorder="1" applyAlignment="1">
      <alignment horizontal="center" vertical="center"/>
    </xf>
    <xf numFmtId="0" fontId="23" fillId="2" borderId="25" xfId="76" applyNumberFormat="1" applyFont="1" applyFill="1" applyBorder="1" applyAlignment="1">
      <alignment horizontal="center" vertical="center"/>
    </xf>
    <xf numFmtId="0" fontId="23" fillId="2" borderId="4" xfId="76" applyNumberFormat="1" applyFont="1" applyFill="1" applyBorder="1" applyAlignment="1">
      <alignment horizontal="center" vertical="center"/>
    </xf>
    <xf numFmtId="0" fontId="17" fillId="2" borderId="35" xfId="76" applyNumberFormat="1" applyFont="1" applyFill="1" applyBorder="1" applyAlignment="1">
      <alignment horizontal="left" vertical="top"/>
    </xf>
    <xf numFmtId="0" fontId="17" fillId="2" borderId="36" xfId="76" applyNumberFormat="1" applyFont="1" applyFill="1" applyBorder="1" applyAlignment="1">
      <alignment horizontal="left" vertical="top"/>
    </xf>
    <xf numFmtId="0" fontId="17" fillId="2" borderId="37" xfId="76" applyNumberFormat="1" applyFont="1" applyFill="1" applyBorder="1" applyAlignment="1">
      <alignment horizontal="left" vertical="top"/>
    </xf>
    <xf numFmtId="0" fontId="17" fillId="2" borderId="60" xfId="76" applyNumberFormat="1" applyFont="1" applyFill="1" applyBorder="1" applyAlignment="1">
      <alignment horizontal="left" vertical="top"/>
    </xf>
    <xf numFmtId="0" fontId="17" fillId="2" borderId="61" xfId="76" applyNumberFormat="1" applyFont="1" applyFill="1" applyBorder="1" applyAlignment="1">
      <alignment horizontal="left" vertical="top"/>
    </xf>
    <xf numFmtId="0" fontId="17" fillId="2" borderId="52" xfId="76" applyNumberFormat="1" applyFont="1" applyFill="1" applyBorder="1" applyAlignment="1">
      <alignment horizontal="left" vertical="top" wrapText="1"/>
    </xf>
    <xf numFmtId="0" fontId="17" fillId="2" borderId="55" xfId="76" applyNumberFormat="1" applyFont="1" applyFill="1" applyBorder="1" applyAlignment="1">
      <alignment horizontal="left" vertical="top" wrapText="1"/>
    </xf>
    <xf numFmtId="0" fontId="17" fillId="2" borderId="58" xfId="76" applyNumberFormat="1" applyFont="1" applyFill="1" applyBorder="1" applyAlignment="1">
      <alignment horizontal="left" vertical="top" wrapText="1"/>
    </xf>
    <xf numFmtId="0" fontId="17" fillId="2" borderId="53" xfId="76" applyNumberFormat="1" applyFont="1" applyFill="1" applyBorder="1" applyAlignment="1">
      <alignment horizontal="left" vertical="top" wrapText="1"/>
    </xf>
    <xf numFmtId="0" fontId="17" fillId="2" borderId="54" xfId="76" applyNumberFormat="1" applyFont="1" applyFill="1" applyBorder="1" applyAlignment="1">
      <alignment horizontal="left" vertical="top" wrapText="1"/>
    </xf>
    <xf numFmtId="0" fontId="17" fillId="2" borderId="66" xfId="76" applyNumberFormat="1" applyFont="1" applyFill="1" applyBorder="1" applyAlignment="1">
      <alignment horizontal="left" vertical="top" wrapText="1"/>
    </xf>
    <xf numFmtId="0" fontId="17" fillId="2" borderId="50" xfId="76" applyNumberFormat="1" applyFont="1" applyFill="1" applyBorder="1" applyAlignment="1">
      <alignment horizontal="left" vertical="top" wrapText="1"/>
    </xf>
    <xf numFmtId="0" fontId="17" fillId="2" borderId="0" xfId="76" applyNumberFormat="1" applyFont="1" applyFill="1" applyBorder="1" applyAlignment="1">
      <alignment horizontal="left" vertical="top" wrapText="1"/>
    </xf>
    <xf numFmtId="0" fontId="17" fillId="2" borderId="51" xfId="76" applyNumberFormat="1" applyFont="1" applyFill="1" applyBorder="1" applyAlignment="1">
      <alignment horizontal="left" vertical="top" wrapText="1"/>
    </xf>
    <xf numFmtId="0" fontId="21" fillId="2" borderId="47" xfId="76" applyNumberFormat="1" applyFont="1" applyFill="1" applyBorder="1" applyAlignment="1">
      <alignment horizontal="left"/>
    </xf>
    <xf numFmtId="0" fontId="21" fillId="2" borderId="0" xfId="76" applyNumberFormat="1" applyFont="1" applyFill="1" applyAlignment="1">
      <alignment horizontal="center"/>
    </xf>
    <xf numFmtId="0" fontId="19" fillId="2" borderId="0" xfId="76" applyNumberFormat="1" applyFont="1" applyFill="1" applyAlignment="1">
      <alignment horizontal="left"/>
    </xf>
    <xf numFmtId="0" fontId="19" fillId="2" borderId="0" xfId="76" applyNumberFormat="1" applyFont="1" applyFill="1" applyAlignment="1">
      <alignment horizontal="center"/>
    </xf>
    <xf numFmtId="0" fontId="21" fillId="2" borderId="0" xfId="76" applyNumberFormat="1" applyFont="1" applyFill="1" applyAlignment="1">
      <alignment horizontal="center" vertical="center" wrapText="1"/>
    </xf>
    <xf numFmtId="0" fontId="35" fillId="0" borderId="0" xfId="2" applyFont="1" applyAlignment="1">
      <alignment horizontal="left"/>
    </xf>
    <xf numFmtId="0" fontId="27" fillId="0" borderId="47" xfId="2" applyFont="1" applyBorder="1" applyAlignment="1">
      <alignment horizontal="left" vertical="top"/>
    </xf>
    <xf numFmtId="166" fontId="27" fillId="0" borderId="48" xfId="2" applyNumberFormat="1" applyFont="1" applyBorder="1" applyAlignment="1">
      <alignment horizontal="left" vertical="top"/>
    </xf>
    <xf numFmtId="0" fontId="27" fillId="0" borderId="0" xfId="2" applyFont="1" applyAlignment="1">
      <alignment horizontal="left" vertical="top"/>
    </xf>
    <xf numFmtId="0" fontId="27" fillId="0" borderId="0" xfId="2" applyFont="1" applyFill="1" applyBorder="1" applyAlignment="1">
      <alignment horizontal="left" vertical="top" wrapText="1"/>
    </xf>
    <xf numFmtId="0" fontId="27" fillId="0" borderId="47" xfId="2" applyFont="1" applyFill="1" applyBorder="1" applyAlignment="1">
      <alignment horizontal="left" vertical="top" wrapText="1"/>
    </xf>
    <xf numFmtId="0" fontId="26" fillId="0" borderId="34" xfId="2" applyFont="1" applyFill="1" applyBorder="1" applyAlignment="1">
      <alignment horizontal="center" vertical="center" wrapText="1"/>
    </xf>
    <xf numFmtId="0" fontId="26" fillId="0" borderId="2" xfId="2" applyFont="1" applyFill="1" applyBorder="1" applyAlignment="1">
      <alignment horizontal="center" vertical="center" wrapText="1"/>
    </xf>
    <xf numFmtId="0" fontId="34" fillId="0" borderId="0" xfId="2" applyFont="1" applyFill="1" applyBorder="1" applyAlignment="1">
      <alignment horizontal="left" vertical="top"/>
    </xf>
    <xf numFmtId="0" fontId="27" fillId="0" borderId="3" xfId="3" applyFont="1" applyFill="1" applyBorder="1" applyAlignment="1">
      <alignment horizontal="left" vertical="top" wrapText="1"/>
    </xf>
    <xf numFmtId="0" fontId="27" fillId="0" borderId="25" xfId="3" applyFont="1" applyFill="1" applyBorder="1" applyAlignment="1">
      <alignment horizontal="left" vertical="top" wrapText="1"/>
    </xf>
    <xf numFmtId="0" fontId="27" fillId="0" borderId="4" xfId="3" applyFont="1" applyFill="1" applyBorder="1" applyAlignment="1">
      <alignment horizontal="left" vertical="top" wrapText="1"/>
    </xf>
    <xf numFmtId="0" fontId="34" fillId="0" borderId="0" xfId="2" applyFont="1" applyAlignment="1">
      <alignment horizontal="left" vertical="top" wrapText="1"/>
    </xf>
    <xf numFmtId="0" fontId="25" fillId="0" borderId="0" xfId="2" applyFont="1" applyFill="1" applyBorder="1" applyAlignment="1">
      <alignment horizontal="center"/>
    </xf>
    <xf numFmtId="0" fontId="29" fillId="0" borderId="0" xfId="2" applyFont="1" applyFill="1" applyBorder="1" applyAlignment="1">
      <alignment horizontal="center"/>
    </xf>
    <xf numFmtId="10" fontId="27" fillId="0" borderId="0" xfId="1" applyNumberFormat="1" applyFont="1" applyFill="1" applyBorder="1" applyAlignment="1">
      <alignment horizontal="left" vertical="top" wrapText="1"/>
    </xf>
    <xf numFmtId="0" fontId="26" fillId="0" borderId="3" xfId="2" applyFont="1" applyBorder="1" applyAlignment="1">
      <alignment horizontal="center" vertical="center" wrapText="1"/>
    </xf>
    <xf numFmtId="0" fontId="26" fillId="0" borderId="4" xfId="2" applyFont="1" applyBorder="1" applyAlignment="1">
      <alignment horizontal="center" vertical="center" wrapText="1"/>
    </xf>
    <xf numFmtId="0" fontId="27" fillId="0" borderId="48" xfId="2" applyFont="1" applyBorder="1" applyAlignment="1">
      <alignment horizontal="left" vertical="top"/>
    </xf>
    <xf numFmtId="0" fontId="27" fillId="0" borderId="0" xfId="2" applyFont="1" applyAlignment="1">
      <alignment horizontal="left" vertical="top" wrapText="1"/>
    </xf>
    <xf numFmtId="0" fontId="26" fillId="0" borderId="35" xfId="2" applyFont="1" applyFill="1" applyBorder="1" applyAlignment="1">
      <alignment horizontal="center" vertical="center" wrapText="1"/>
    </xf>
    <xf numFmtId="0" fontId="26" fillId="0" borderId="36" xfId="2" applyFont="1" applyFill="1" applyBorder="1" applyAlignment="1">
      <alignment horizontal="center" vertical="center" wrapText="1"/>
    </xf>
    <xf numFmtId="0" fontId="26" fillId="0" borderId="37" xfId="2" applyFont="1" applyFill="1" applyBorder="1" applyAlignment="1">
      <alignment horizontal="center" vertical="center" wrapText="1"/>
    </xf>
    <xf numFmtId="0" fontId="26" fillId="0" borderId="38" xfId="2" applyFont="1" applyFill="1" applyBorder="1" applyAlignment="1">
      <alignment horizontal="center" vertical="center" wrapText="1"/>
    </xf>
    <xf numFmtId="0" fontId="26" fillId="0" borderId="39" xfId="2" applyFont="1" applyFill="1" applyBorder="1" applyAlignment="1">
      <alignment horizontal="center" vertical="center" wrapText="1"/>
    </xf>
    <xf numFmtId="0" fontId="26" fillId="0" borderId="40" xfId="2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13" fillId="0" borderId="41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27" fillId="2" borderId="70" xfId="0" applyFont="1" applyFill="1" applyBorder="1" applyAlignment="1">
      <alignment horizontal="left" vertical="top" wrapText="1"/>
    </xf>
    <xf numFmtId="0" fontId="27" fillId="2" borderId="4" xfId="0" applyFont="1" applyFill="1" applyBorder="1" applyAlignment="1">
      <alignment horizontal="left" vertical="top" wrapText="1"/>
    </xf>
    <xf numFmtId="0" fontId="27" fillId="2" borderId="3" xfId="0" applyFont="1" applyFill="1" applyBorder="1" applyAlignment="1">
      <alignment horizontal="left" vertical="top" wrapText="1"/>
    </xf>
    <xf numFmtId="0" fontId="27" fillId="2" borderId="6" xfId="0" applyFont="1" applyFill="1" applyBorder="1" applyAlignment="1">
      <alignment horizontal="left" vertical="center" wrapText="1"/>
    </xf>
    <xf numFmtId="0" fontId="27" fillId="2" borderId="8" xfId="0" applyFont="1" applyFill="1" applyBorder="1" applyAlignment="1">
      <alignment horizontal="left" vertical="center" wrapText="1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left" vertical="center"/>
    </xf>
    <xf numFmtId="0" fontId="27" fillId="2" borderId="6" xfId="0" applyFont="1" applyFill="1" applyBorder="1" applyAlignment="1">
      <alignment horizontal="left" vertical="center"/>
    </xf>
    <xf numFmtId="0" fontId="27" fillId="2" borderId="3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top" wrapText="1"/>
    </xf>
    <xf numFmtId="0" fontId="27" fillId="2" borderId="5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left" vertical="center"/>
    </xf>
    <xf numFmtId="0" fontId="30" fillId="2" borderId="6" xfId="0" applyFont="1" applyFill="1" applyBorder="1" applyAlignment="1">
      <alignment horizontal="left" vertical="center"/>
    </xf>
    <xf numFmtId="9" fontId="17" fillId="2" borderId="15" xfId="1" applyFont="1" applyFill="1" applyBorder="1" applyAlignment="1">
      <alignment horizontal="center" vertical="center"/>
    </xf>
    <xf numFmtId="9" fontId="17" fillId="2" borderId="16" xfId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2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166" fontId="27" fillId="2" borderId="3" xfId="0" applyNumberFormat="1" applyFont="1" applyFill="1" applyBorder="1" applyAlignment="1">
      <alignment horizontal="center" vertical="top"/>
    </xf>
    <xf numFmtId="166" fontId="27" fillId="2" borderId="25" xfId="0" applyNumberFormat="1" applyFont="1" applyFill="1" applyBorder="1" applyAlignment="1">
      <alignment horizontal="center" vertical="top"/>
    </xf>
    <xf numFmtId="166" fontId="27" fillId="2" borderId="4" xfId="0" applyNumberFormat="1" applyFont="1" applyFill="1" applyBorder="1" applyAlignment="1">
      <alignment horizontal="center" vertical="top"/>
    </xf>
    <xf numFmtId="9" fontId="17" fillId="2" borderId="33" xfId="1" applyFont="1" applyFill="1" applyBorder="1" applyAlignment="1">
      <alignment horizontal="center" vertical="center"/>
    </xf>
    <xf numFmtId="0" fontId="27" fillId="2" borderId="28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 wrapText="1"/>
    </xf>
    <xf numFmtId="0" fontId="27" fillId="2" borderId="20" xfId="0" applyFont="1" applyFill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40" fillId="6" borderId="71" xfId="0" applyFont="1" applyFill="1" applyBorder="1" applyAlignment="1">
      <alignment horizontal="left" vertical="top" wrapText="1"/>
    </xf>
    <xf numFmtId="0" fontId="41" fillId="0" borderId="72" xfId="0" applyFont="1" applyBorder="1"/>
    <xf numFmtId="0" fontId="27" fillId="2" borderId="31" xfId="0" applyFont="1" applyFill="1" applyBorder="1" applyAlignment="1">
      <alignment horizontal="left" vertical="center" wrapText="1"/>
    </xf>
    <xf numFmtId="0" fontId="27" fillId="2" borderId="32" xfId="0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top" wrapText="1"/>
    </xf>
  </cellXfs>
  <cellStyles count="79">
    <cellStyle name="Comma [0] 2" xfId="6"/>
    <cellStyle name="Comma [0] 2 2" xfId="7"/>
    <cellStyle name="Comma [0] 3" xfId="8"/>
    <cellStyle name="Comma [0] 4" xfId="9"/>
    <cellStyle name="Comma 2" xfId="10"/>
    <cellStyle name="Comma 3" xfId="11"/>
    <cellStyle name="Comma 4" xfId="12"/>
    <cellStyle name="Comma 5" xfId="13"/>
    <cellStyle name="Comma 6" xfId="14"/>
    <cellStyle name="Comma 7" xfId="15"/>
    <cellStyle name="Comma 8" xfId="16"/>
    <cellStyle name="Normal" xfId="0" builtinId="0"/>
    <cellStyle name="Normal 10" xfId="17"/>
    <cellStyle name="Normal 10 2" xfId="18"/>
    <cellStyle name="Normal 11" xfId="19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7 2" xfId="26"/>
    <cellStyle name="Normal 18" xfId="27"/>
    <cellStyle name="Normal 19" xfId="72"/>
    <cellStyle name="Normal 19 2" xfId="73"/>
    <cellStyle name="Normal 19 2 4 2" xfId="75"/>
    <cellStyle name="Normal 2" xfId="28"/>
    <cellStyle name="Normal 2 2" xfId="3"/>
    <cellStyle name="Normal 2 2 2" xfId="29"/>
    <cellStyle name="Normal 2 2 2 2" xfId="76"/>
    <cellStyle name="Normal 2 2 3" xfId="30"/>
    <cellStyle name="Normal 2 3" xfId="31"/>
    <cellStyle name="Normal 2 3 2" xfId="32"/>
    <cellStyle name="Normal 2 3 2 2" xfId="33"/>
    <cellStyle name="Normal 2 3 2 2 2" xfId="34"/>
    <cellStyle name="Normal 2 3 2 3" xfId="2"/>
    <cellStyle name="Normal 2 3 2 3 2" xfId="35"/>
    <cellStyle name="Normal 2 3 2 3 3" xfId="74"/>
    <cellStyle name="Normal 2 4" xfId="36"/>
    <cellStyle name="Normal 2 4 2" xfId="37"/>
    <cellStyle name="Normal 2 4 2 2" xfId="38"/>
    <cellStyle name="Normal 2 4 3" xfId="5"/>
    <cellStyle name="Normal 2 4 3 2" xfId="39"/>
    <cellStyle name="Normal 2 5" xfId="40"/>
    <cellStyle name="Normal 3" xfId="41"/>
    <cellStyle name="Normal 3 2" xfId="42"/>
    <cellStyle name="Normal 3 2 2" xfId="77"/>
    <cellStyle name="Normal 4" xfId="43"/>
    <cellStyle name="Normal 4 2" xfId="78"/>
    <cellStyle name="Normal 5" xfId="44"/>
    <cellStyle name="Normal 5 2" xfId="45"/>
    <cellStyle name="Normal 6" xfId="46"/>
    <cellStyle name="Normal 6 2" xfId="47"/>
    <cellStyle name="Normal 6 3" xfId="48"/>
    <cellStyle name="Normal 7" xfId="49"/>
    <cellStyle name="Normal 7 2" xfId="50"/>
    <cellStyle name="Normal 7 3" xfId="51"/>
    <cellStyle name="Normal 8" xfId="52"/>
    <cellStyle name="Normal 8 2" xfId="53"/>
    <cellStyle name="Normal 8 3" xfId="54"/>
    <cellStyle name="Normal 9" xfId="55"/>
    <cellStyle name="Normal 9 2" xfId="56"/>
    <cellStyle name="Normal 9 3" xfId="57"/>
    <cellStyle name="Percent" xfId="1" builtinId="5"/>
    <cellStyle name="Percent 2" xfId="58"/>
    <cellStyle name="Percent 2 2" xfId="59"/>
    <cellStyle name="Percent 2 2 2" xfId="60"/>
    <cellStyle name="Percent 2 2 2 2" xfId="61"/>
    <cellStyle name="Percent 2 2 3" xfId="62"/>
    <cellStyle name="Percent 2 3" xfId="63"/>
    <cellStyle name="Percent 2 3 2" xfId="64"/>
    <cellStyle name="Percent 2 3 3" xfId="4"/>
    <cellStyle name="Percent 2 3 3 2" xfId="65"/>
    <cellStyle name="Percent 2 4" xfId="66"/>
    <cellStyle name="Percent 3" xfId="67"/>
    <cellStyle name="Percent 4" xfId="68"/>
    <cellStyle name="Percent 5" xfId="69"/>
    <cellStyle name="Percent 6" xfId="70"/>
    <cellStyle name="Percent 7" xfId="71"/>
  </cellStyles>
  <dxfs count="7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eg"/><Relationship Id="rId1" Type="http://schemas.openxmlformats.org/officeDocument/2006/relationships/image" Target="../media/image5.png"/><Relationship Id="rId6" Type="http://schemas.openxmlformats.org/officeDocument/2006/relationships/image" Target="../media/image16.jpg"/><Relationship Id="rId5" Type="http://schemas.openxmlformats.org/officeDocument/2006/relationships/image" Target="../media/image15.jpg"/><Relationship Id="rId4" Type="http://schemas.openxmlformats.org/officeDocument/2006/relationships/image" Target="../media/image14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751417</xdr:colOff>
      <xdr:row>0</xdr:row>
      <xdr:rowOff>84666</xdr:rowOff>
    </xdr:from>
    <xdr:to>
      <xdr:col>6</xdr:col>
      <xdr:colOff>240416</xdr:colOff>
      <xdr:row>4</xdr:row>
      <xdr:rowOff>31749</xdr:rowOff>
    </xdr:to>
    <xdr:pic>
      <xdr:nvPicPr>
        <xdr:cNvPr id="2" name="Picture 1" descr="unnamed.png">
          <a:extLst>
            <a:ext uri="{FF2B5EF4-FFF2-40B4-BE49-F238E27FC236}">
              <a16:creationId xmlns:a16="http://schemas.microsoft.com/office/drawing/2014/main" xmlns="" id="{59129752-F459-4839-8B78-5AEC28B6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68084" y="84666"/>
          <a:ext cx="1087082" cy="793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0D2796E-CB52-499C-A08D-E9D914F0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4</xdr:col>
      <xdr:colOff>1852221</xdr:colOff>
      <xdr:row>93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7007417"/>
          <a:ext cx="5101305" cy="2868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4</xdr:col>
      <xdr:colOff>1852221</xdr:colOff>
      <xdr:row>111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0478750"/>
          <a:ext cx="5101305" cy="28680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7D531C7-46A6-42A4-A8DC-A5A32E2D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4</xdr:col>
      <xdr:colOff>1852221</xdr:colOff>
      <xdr:row>93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6668750"/>
          <a:ext cx="5101305" cy="2868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4</xdr:col>
      <xdr:colOff>1871046</xdr:colOff>
      <xdr:row>111</xdr:row>
      <xdr:rowOff>10584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1367750"/>
          <a:ext cx="5120130" cy="2878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476250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2D4A4B8-D1FB-4EE0-943D-D3B2BCC0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48783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5</xdr:col>
      <xdr:colOff>24190</xdr:colOff>
      <xdr:row>93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6827500"/>
          <a:ext cx="5326440" cy="2868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3</xdr:row>
      <xdr:rowOff>35720</xdr:rowOff>
    </xdr:from>
    <xdr:to>
      <xdr:col>2</xdr:col>
      <xdr:colOff>321468</xdr:colOff>
      <xdr:row>7</xdr:row>
      <xdr:rowOff>81630</xdr:rowOff>
    </xdr:to>
    <xdr:pic>
      <xdr:nvPicPr>
        <xdr:cNvPr id="2" name="Picture 1" descr="unnamed.png">
          <a:extLst>
            <a:ext uri="{FF2B5EF4-FFF2-40B4-BE49-F238E27FC236}">
              <a16:creationId xmlns:a16="http://schemas.microsoft.com/office/drawing/2014/main" xmlns="" id="{364E7734-DEA9-48C4-B7BE-FC894E65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6" y="607220"/>
          <a:ext cx="1250155" cy="903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195262</xdr:colOff>
      <xdr:row>1</xdr:row>
      <xdr:rowOff>14289</xdr:rowOff>
    </xdr:from>
    <xdr:ext cx="893337" cy="914398"/>
    <xdr:pic>
      <xdr:nvPicPr>
        <xdr:cNvPr id="5" name="Picture 4">
          <a:extLst>
            <a:ext uri="{FF2B5EF4-FFF2-40B4-BE49-F238E27FC236}">
              <a16:creationId xmlns:a16="http://schemas.microsoft.com/office/drawing/2014/main" xmlns="" id="{725DFF0D-58E4-47A9-BB16-BB62C2AFF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763"/>
        <a:stretch/>
      </xdr:blipFill>
      <xdr:spPr>
        <a:xfrm>
          <a:off x="195262" y="109539"/>
          <a:ext cx="893337" cy="91439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1</xdr:row>
      <xdr:rowOff>116417</xdr:rowOff>
    </xdr:from>
    <xdr:to>
      <xdr:col>4</xdr:col>
      <xdr:colOff>507999</xdr:colOff>
      <xdr:row>4</xdr:row>
      <xdr:rowOff>173966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CF62D61-0BE9-4876-AF4E-D882917C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50" y="306917"/>
          <a:ext cx="846666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</xdr:colOff>
      <xdr:row>100</xdr:row>
      <xdr:rowOff>0</xdr:rowOff>
    </xdr:from>
    <xdr:to>
      <xdr:col>5</xdr:col>
      <xdr:colOff>63500</xdr:colOff>
      <xdr:row>115</xdr:row>
      <xdr:rowOff>13058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916" y="20838583"/>
          <a:ext cx="5334001" cy="2881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10584</xdr:colOff>
      <xdr:row>117</xdr:row>
      <xdr:rowOff>201083</xdr:rowOff>
    </xdr:from>
    <xdr:to>
      <xdr:col>5</xdr:col>
      <xdr:colOff>31750</xdr:colOff>
      <xdr:row>132</xdr:row>
      <xdr:rowOff>200560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917" y="24309916"/>
          <a:ext cx="5302250" cy="2867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317502</xdr:colOff>
      <xdr:row>134</xdr:row>
      <xdr:rowOff>148166</xdr:rowOff>
    </xdr:from>
    <xdr:to>
      <xdr:col>5</xdr:col>
      <xdr:colOff>1196641</xdr:colOff>
      <xdr:row>153</xdr:row>
      <xdr:rowOff>43393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69" y="27516666"/>
          <a:ext cx="6498889" cy="3514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328084</xdr:colOff>
      <xdr:row>155</xdr:row>
      <xdr:rowOff>28915</xdr:rowOff>
    </xdr:from>
    <xdr:to>
      <xdr:col>5</xdr:col>
      <xdr:colOff>1153584</xdr:colOff>
      <xdr:row>173</xdr:row>
      <xdr:rowOff>90742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31397915"/>
          <a:ext cx="6445250" cy="349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8AFF082-A415-475A-BDC4-8198859D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</xdr:colOff>
      <xdr:row>97</xdr:row>
      <xdr:rowOff>10584</xdr:rowOff>
    </xdr:from>
    <xdr:to>
      <xdr:col>5</xdr:col>
      <xdr:colOff>31750</xdr:colOff>
      <xdr:row>111</xdr:row>
      <xdr:rowOff>199173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916" y="22500167"/>
          <a:ext cx="5302251" cy="2855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31751</xdr:colOff>
      <xdr:row>79</xdr:row>
      <xdr:rowOff>21168</xdr:rowOff>
    </xdr:from>
    <xdr:to>
      <xdr:col>3</xdr:col>
      <xdr:colOff>832909</xdr:colOff>
      <xdr:row>92</xdr:row>
      <xdr:rowOff>76201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084" y="19039418"/>
          <a:ext cx="2759075" cy="253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9FB4BFB-C7C2-4124-9A10-D943FB72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148167</xdr:rowOff>
    </xdr:from>
    <xdr:to>
      <xdr:col>4</xdr:col>
      <xdr:colOff>403621</xdr:colOff>
      <xdr:row>103</xdr:row>
      <xdr:rowOff>74083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9896667"/>
          <a:ext cx="3652705" cy="2211916"/>
        </a:xfrm>
        <a:prstGeom prst="rect">
          <a:avLst/>
        </a:prstGeom>
      </xdr:spPr>
    </xdr:pic>
    <xdr:clientData/>
  </xdr:twoCellAnchor>
  <xdr:twoCellAnchor editAs="oneCell">
    <xdr:from>
      <xdr:col>4</xdr:col>
      <xdr:colOff>42334</xdr:colOff>
      <xdr:row>89</xdr:row>
      <xdr:rowOff>10583</xdr:rowOff>
    </xdr:from>
    <xdr:to>
      <xdr:col>5</xdr:col>
      <xdr:colOff>75532</xdr:colOff>
      <xdr:row>104</xdr:row>
      <xdr:rowOff>10583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1" y="19378083"/>
          <a:ext cx="2065198" cy="2868083"/>
        </a:xfrm>
        <a:prstGeom prst="rect">
          <a:avLst/>
        </a:prstGeom>
      </xdr:spPr>
    </xdr:pic>
    <xdr:clientData/>
  </xdr:twoCellAnchor>
  <xdr:twoCellAnchor editAs="oneCell">
    <xdr:from>
      <xdr:col>4</xdr:col>
      <xdr:colOff>2010834</xdr:colOff>
      <xdr:row>90</xdr:row>
      <xdr:rowOff>95251</xdr:rowOff>
    </xdr:from>
    <xdr:to>
      <xdr:col>10</xdr:col>
      <xdr:colOff>804334</xdr:colOff>
      <xdr:row>101</xdr:row>
      <xdr:rowOff>185449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1" y="19653251"/>
          <a:ext cx="3831166" cy="218569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107</xdr:row>
      <xdr:rowOff>10583</xdr:rowOff>
    </xdr:from>
    <xdr:to>
      <xdr:col>4</xdr:col>
      <xdr:colOff>193514</xdr:colOff>
      <xdr:row>122</xdr:row>
      <xdr:rowOff>10582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4" y="22849416"/>
          <a:ext cx="3442597" cy="2868083"/>
        </a:xfrm>
        <a:prstGeom prst="rect">
          <a:avLst/>
        </a:prstGeom>
      </xdr:spPr>
    </xdr:pic>
    <xdr:clientData/>
  </xdr:twoCellAnchor>
  <xdr:twoCellAnchor editAs="oneCell">
    <xdr:from>
      <xdr:col>4</xdr:col>
      <xdr:colOff>836084</xdr:colOff>
      <xdr:row>107</xdr:row>
      <xdr:rowOff>1</xdr:rowOff>
    </xdr:from>
    <xdr:to>
      <xdr:col>6</xdr:col>
      <xdr:colOff>462153</xdr:colOff>
      <xdr:row>122</xdr:row>
      <xdr:rowOff>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22838834"/>
          <a:ext cx="2938652" cy="2868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0CB1FA1-C19E-4056-AA93-CE2545A5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4</xdr:col>
      <xdr:colOff>1852220</xdr:colOff>
      <xdr:row>93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333" y="17134417"/>
          <a:ext cx="5101304" cy="28680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E2FBCD1-3636-428C-9EF3-8668C006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5</xdr:col>
      <xdr:colOff>27188</xdr:colOff>
      <xdr:row>93</xdr:row>
      <xdr:rowOff>179916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6975667"/>
          <a:ext cx="5308272" cy="28469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941917</xdr:colOff>
      <xdr:row>2</xdr:row>
      <xdr:rowOff>84667</xdr:rowOff>
    </xdr:from>
    <xdr:to>
      <xdr:col>4</xdr:col>
      <xdr:colOff>497416</xdr:colOff>
      <xdr:row>5</xdr:row>
      <xdr:rowOff>142216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75E5945-8DEC-409A-B220-1B923993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817" y="465667"/>
          <a:ext cx="850899" cy="6290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5</xdr:col>
      <xdr:colOff>95250</xdr:colOff>
      <xdr:row>103</xdr:row>
      <xdr:rowOff>15336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8891250"/>
          <a:ext cx="5376334" cy="28834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laPORAN%20keUANGAN%20FEIS%202009\Semester2%20FEIS%202009\08.%20FEIS%20Peral%20&amp;%20Mesin%202009%20semester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zky%20Mehta%20Setiadi\2013\Folder%20Pengelolaan%202013\pengelolaan%20BLU%202013\Mekanisme%20Dana%20BLU%202013\lampiran%20SOP%20BLU\BKU%20BLU%20UIN%20Syahid%20Jkt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ktifitasDosen/D-Penunjang/1.%20Prodi%20TI/1.%20KaProdi/Administratif/IKU/Pelaporan%20IKU%20pimpinan/Pelaporan%20IKU%20pimpinan/7.%20FR.%2013-E2%20Manual%20Pelaporan%20Jabatan%20-%20FST%20-%20Ka.Prodi%20S1%20-%20Teknik%20Informatik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Data"/>
      <sheetName val="Laporan"/>
      <sheetName val="4.3 Rekap Impact Criteria"/>
    </sheetNames>
    <sheetDataSet>
      <sheetData sheetId="0">
        <row r="2">
          <cell r="A2">
            <v>1</v>
          </cell>
          <cell r="B2" t="str">
            <v>Alat Besar</v>
          </cell>
        </row>
        <row r="3">
          <cell r="A3">
            <v>2</v>
          </cell>
          <cell r="B3" t="str">
            <v>Alat Angkutan</v>
          </cell>
        </row>
        <row r="4">
          <cell r="A4">
            <v>3</v>
          </cell>
          <cell r="B4" t="str">
            <v>Alat Bengkel dan Alat Ukur</v>
          </cell>
        </row>
        <row r="5">
          <cell r="A5">
            <v>4</v>
          </cell>
          <cell r="B5" t="str">
            <v>Alat Kantor dan Rumah Tangga</v>
          </cell>
        </row>
        <row r="6">
          <cell r="A6">
            <v>5</v>
          </cell>
          <cell r="B6" t="str">
            <v>Alat Studio, Komunikasi dan Pemancar</v>
          </cell>
        </row>
        <row r="7">
          <cell r="A7">
            <v>6</v>
          </cell>
          <cell r="B7" t="str">
            <v>Alat Kedokteran dan Kesehatan</v>
          </cell>
        </row>
        <row r="8">
          <cell r="A8">
            <v>7</v>
          </cell>
          <cell r="B8" t="str">
            <v>Alat Laboratorium</v>
          </cell>
        </row>
        <row r="9">
          <cell r="A9">
            <v>8</v>
          </cell>
          <cell r="B9" t="str">
            <v>Komputer</v>
          </cell>
        </row>
        <row r="10">
          <cell r="A10">
            <v>14</v>
          </cell>
          <cell r="B10" t="str">
            <v>Barang Bercorak Kesenian/Kebudayaan/Olah Raga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Hal Muka BKU P"/>
      <sheetName val="BKU"/>
      <sheetName val="LPJ BPP"/>
      <sheetName val="BAP Kas"/>
      <sheetName val="register"/>
      <sheetName val="BP Tunai P"/>
      <sheetName val="BP Pjk P"/>
      <sheetName val="BP BLU P"/>
    </sheetNames>
    <sheetDataSet>
      <sheetData sheetId="0">
        <row r="5">
          <cell r="B5">
            <v>1</v>
          </cell>
          <cell r="C5" t="str">
            <v>DIPA</v>
          </cell>
          <cell r="D5" t="str">
            <v>D&amp;K</v>
          </cell>
          <cell r="E5" t="str">
            <v>Pembukuan DIPA (Posisi Debet dan Kredit)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x</v>
          </cell>
          <cell r="K5" t="str">
            <v>-</v>
          </cell>
          <cell r="L5" t="str">
            <v>-</v>
          </cell>
          <cell r="M5" t="str">
            <v>-</v>
          </cell>
        </row>
        <row r="6">
          <cell r="B6">
            <v>2</v>
          </cell>
          <cell r="C6" t="str">
            <v>Bank ke Tunai di Utama</v>
          </cell>
          <cell r="D6" t="str">
            <v>K</v>
          </cell>
          <cell r="E6" t="str">
            <v>Perpindahan dari Kas di Bank ke Kas Tunai (Posisi Kredit)</v>
          </cell>
          <cell r="F6" t="str">
            <v>B</v>
          </cell>
          <cell r="G6" t="str">
            <v>-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</row>
        <row r="7">
          <cell r="B7">
            <v>3</v>
          </cell>
          <cell r="C7" t="str">
            <v>Bank ke Tunai di Utama</v>
          </cell>
          <cell r="D7" t="str">
            <v>D</v>
          </cell>
          <cell r="E7" t="str">
            <v>Perpindahan dari Kas di Bank ke Kas Tunai (Posisi Debet)</v>
          </cell>
          <cell r="F7" t="str">
            <v>T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B8">
            <v>4</v>
          </cell>
          <cell r="C8" t="str">
            <v>Tunai ke Bank di Utama</v>
          </cell>
          <cell r="D8" t="str">
            <v>K</v>
          </cell>
          <cell r="E8" t="str">
            <v>Perpindahan dari Kas di Tunai ke Kas di Bank (Posisi Kredit)</v>
          </cell>
          <cell r="F8" t="str">
            <v>T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B9">
            <v>5</v>
          </cell>
          <cell r="C9" t="str">
            <v>Tunai ke Bank di Utama</v>
          </cell>
          <cell r="D9" t="str">
            <v>D</v>
          </cell>
          <cell r="E9" t="str">
            <v>Perpindahan dari Kas di Tunai ke Kas di Bank (Posisi Debet)</v>
          </cell>
          <cell r="F9" t="str">
            <v>B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B10">
            <v>6</v>
          </cell>
          <cell r="C10" t="str">
            <v>Penerimaan di Bank Utama</v>
          </cell>
          <cell r="D10" t="str">
            <v>D</v>
          </cell>
          <cell r="E10" t="str">
            <v>Penerimaan atau Pendapatan melalui Kas di Bank pada Bendahara Utama (Posisi Debet)</v>
          </cell>
          <cell r="F10" t="str">
            <v>B</v>
          </cell>
          <cell r="G10" t="str">
            <v>-</v>
          </cell>
          <cell r="H10" t="str">
            <v>-</v>
          </cell>
          <cell r="I10" t="str">
            <v>x</v>
          </cell>
          <cell r="J10" t="str">
            <v>x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>
            <v>7</v>
          </cell>
          <cell r="C11" t="str">
            <v>Penerimaan di Tunai Utama</v>
          </cell>
          <cell r="D11" t="str">
            <v>D</v>
          </cell>
          <cell r="E11" t="str">
            <v>Penerimaan atau Pendapatan melalui Kas Tunai pada Bendahara Utama (Posisi Debet)</v>
          </cell>
          <cell r="F11" t="str">
            <v>T</v>
          </cell>
          <cell r="G11" t="str">
            <v>-</v>
          </cell>
          <cell r="H11" t="str">
            <v>-</v>
          </cell>
          <cell r="I11" t="str">
            <v>x</v>
          </cell>
          <cell r="J11" t="str">
            <v>x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B12">
            <v>8</v>
          </cell>
          <cell r="C12" t="str">
            <v>Pengeluaran di Bank Utama</v>
          </cell>
          <cell r="D12" t="str">
            <v>K</v>
          </cell>
          <cell r="E12" t="str">
            <v>Pengeluaran atau Belanja melalui Kas di Bank pada Bendahara Utama (Posisi Kredit)</v>
          </cell>
          <cell r="F12" t="str">
            <v>B</v>
          </cell>
          <cell r="G12" t="str">
            <v>-</v>
          </cell>
          <cell r="H12" t="str">
            <v>-</v>
          </cell>
          <cell r="I12" t="str">
            <v>x</v>
          </cell>
          <cell r="J12" t="str">
            <v>x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B13">
            <v>9</v>
          </cell>
          <cell r="C13" t="str">
            <v>Pengeluaran di Kas Utama</v>
          </cell>
          <cell r="D13" t="str">
            <v>K</v>
          </cell>
          <cell r="E13" t="str">
            <v>Pengeluaran atau Belanja melalui Kas Tunai pada Bendahara Utama (Posisi Kredit)</v>
          </cell>
          <cell r="F13" t="str">
            <v>T</v>
          </cell>
          <cell r="G13" t="str">
            <v>-</v>
          </cell>
          <cell r="H13" t="str">
            <v>-</v>
          </cell>
          <cell r="I13" t="str">
            <v>x</v>
          </cell>
          <cell r="J13" t="str">
            <v>x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>
            <v>10</v>
          </cell>
          <cell r="C14" t="str">
            <v>Pajak di Tunai Utama PPN</v>
          </cell>
          <cell r="D14" t="str">
            <v>D&amp;K</v>
          </cell>
          <cell r="E14" t="str">
            <v>Potongan/Pungut (Posisi Debet) dan Setoran (Posisi Kredit) Pajak pada Bendahara Utama di Tunai PPN</v>
          </cell>
          <cell r="F14" t="str">
            <v>T</v>
          </cell>
          <cell r="G14" t="str">
            <v>-</v>
          </cell>
          <cell r="H14" t="str">
            <v>ppn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>
            <v>11</v>
          </cell>
          <cell r="C15" t="str">
            <v>Pajak di Tunai Utama PPh21</v>
          </cell>
          <cell r="D15" t="str">
            <v>D&amp;K</v>
          </cell>
          <cell r="E15" t="str">
            <v>Potongan/Pungut (Posisi Debet) dan Setoran (Posisi Kredit) Pajak pada Bendahara Utama di Tunai PPh21</v>
          </cell>
          <cell r="F15" t="str">
            <v>T</v>
          </cell>
          <cell r="G15" t="str">
            <v>-</v>
          </cell>
          <cell r="H15">
            <v>21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B16">
            <v>12</v>
          </cell>
          <cell r="C16" t="str">
            <v>Pajak di Tunai Utama PPh 22</v>
          </cell>
          <cell r="D16" t="str">
            <v>D&amp;K</v>
          </cell>
          <cell r="E16" t="str">
            <v>Potongan/Pungut (Posisi Debet) dan Setoran (Posisi Kredit) Pajak pada Bendahara Utama di Tunai PPh22</v>
          </cell>
          <cell r="F16" t="str">
            <v>T</v>
          </cell>
          <cell r="G16" t="str">
            <v>-</v>
          </cell>
          <cell r="H16">
            <v>22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B17">
            <v>13</v>
          </cell>
          <cell r="C17" t="str">
            <v>Pajak di Tunai Utama PPh 23</v>
          </cell>
          <cell r="D17" t="str">
            <v>D&amp;K</v>
          </cell>
          <cell r="E17" t="str">
            <v>Potongan/Pungut (Posisi Debet) dan Setoran (Posisi Kredit) Pajak pada Bendahara Utama di Tunai PPh23</v>
          </cell>
          <cell r="F17" t="str">
            <v>T</v>
          </cell>
          <cell r="G17" t="str">
            <v>-</v>
          </cell>
          <cell r="H17">
            <v>23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>
            <v>14</v>
          </cell>
          <cell r="C18" t="str">
            <v>Pajak di Tunai Utama PPh 4(2)</v>
          </cell>
          <cell r="D18" t="str">
            <v>D&amp;K</v>
          </cell>
          <cell r="E18" t="str">
            <v>Potongan/Pungut (Posisi Debet) dan Setoran (Posisi Kredit) Pajak pada Bendahara Utama di Tunai PPh 4(2)</v>
          </cell>
          <cell r="F18" t="str">
            <v>T</v>
          </cell>
          <cell r="G18" t="str">
            <v>-</v>
          </cell>
          <cell r="H18" t="str">
            <v>4(2)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>
            <v>15</v>
          </cell>
          <cell r="C19" t="str">
            <v>Utama ke Pembantu</v>
          </cell>
          <cell r="D19" t="str">
            <v>K</v>
          </cell>
          <cell r="E19" t="str">
            <v>Perpindahan dari Kas di Bendahara Utama ke Kas di Bendahara Pembantu (Posisi Kredit)</v>
          </cell>
          <cell r="F19" t="str">
            <v>-</v>
          </cell>
          <cell r="G19" t="str">
            <v>x</v>
          </cell>
          <cell r="H19" t="str">
            <v>-</v>
          </cell>
          <cell r="I19" t="str">
            <v>x</v>
          </cell>
          <cell r="J19" t="str">
            <v>-</v>
          </cell>
          <cell r="K19" t="str">
            <v>x</v>
          </cell>
          <cell r="L19" t="str">
            <v>-</v>
          </cell>
          <cell r="M19" t="str">
            <v>x</v>
          </cell>
        </row>
        <row r="20">
          <cell r="B20">
            <v>16</v>
          </cell>
          <cell r="C20" t="str">
            <v>Utama ke Pembantu</v>
          </cell>
          <cell r="D20" t="str">
            <v>D</v>
          </cell>
          <cell r="E20" t="str">
            <v>Perpindahan dari Kas di Bendahara Utama ke Kas di Bendahara Pembantu (Posisi Debet)</v>
          </cell>
          <cell r="F20" t="str">
            <v>-</v>
          </cell>
          <cell r="G20" t="str">
            <v>x</v>
          </cell>
          <cell r="H20" t="str">
            <v>-</v>
          </cell>
          <cell r="I20" t="str">
            <v>x</v>
          </cell>
          <cell r="J20" t="str">
            <v>-</v>
          </cell>
          <cell r="K20" t="str">
            <v>x</v>
          </cell>
          <cell r="L20" t="str">
            <v>-</v>
          </cell>
          <cell r="M20" t="str">
            <v>x</v>
          </cell>
        </row>
        <row r="21">
          <cell r="B21">
            <v>17</v>
          </cell>
          <cell r="C21" t="str">
            <v>Pembantu ke Utama</v>
          </cell>
          <cell r="D21" t="str">
            <v>D</v>
          </cell>
          <cell r="E21" t="str">
            <v>Perpindahan dari Kas di Bendahara Pembantu ke Kas di Bendahara Utama (Posisi Debet)</v>
          </cell>
          <cell r="F21" t="str">
            <v>-</v>
          </cell>
          <cell r="G21" t="str">
            <v>x</v>
          </cell>
          <cell r="H21" t="str">
            <v>-</v>
          </cell>
          <cell r="I21" t="str">
            <v>x</v>
          </cell>
          <cell r="J21" t="str">
            <v>-</v>
          </cell>
          <cell r="K21" t="str">
            <v>x</v>
          </cell>
          <cell r="L21" t="str">
            <v>-</v>
          </cell>
          <cell r="M21" t="str">
            <v>x</v>
          </cell>
        </row>
        <row r="22">
          <cell r="B22">
            <v>18</v>
          </cell>
          <cell r="C22" t="str">
            <v>Pembantu ke Utama</v>
          </cell>
          <cell r="D22" t="str">
            <v>K</v>
          </cell>
          <cell r="E22" t="str">
            <v>Perpindahan dari Kas di Bendahara Pembantu ke Kas di Bendahara Utama (Posisi Kredit)</v>
          </cell>
          <cell r="F22" t="str">
            <v>-</v>
          </cell>
          <cell r="G22" t="str">
            <v>x</v>
          </cell>
          <cell r="H22" t="str">
            <v>-</v>
          </cell>
          <cell r="I22" t="str">
            <v>x</v>
          </cell>
          <cell r="J22" t="str">
            <v>-</v>
          </cell>
          <cell r="K22" t="str">
            <v>x</v>
          </cell>
          <cell r="L22" t="str">
            <v>-</v>
          </cell>
          <cell r="M22" t="str">
            <v>x</v>
          </cell>
        </row>
        <row r="23">
          <cell r="B23">
            <v>19</v>
          </cell>
          <cell r="C23" t="str">
            <v>Penerimaan di Bank Pembantu</v>
          </cell>
          <cell r="D23" t="str">
            <v>D</v>
          </cell>
          <cell r="E23" t="str">
            <v>Penerimaan atau Pendapatan melalui Kas di Bank pada Bendahara Pembantu (Posisi Debet)</v>
          </cell>
          <cell r="F23" t="str">
            <v>-</v>
          </cell>
          <cell r="G23" t="str">
            <v>x</v>
          </cell>
          <cell r="H23" t="str">
            <v>-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-</v>
          </cell>
          <cell r="M23" t="str">
            <v>x</v>
          </cell>
        </row>
        <row r="24">
          <cell r="B24">
            <v>20</v>
          </cell>
          <cell r="C24" t="str">
            <v>Penerimaan di Tunai Pembantu</v>
          </cell>
          <cell r="D24" t="str">
            <v>D</v>
          </cell>
          <cell r="E24" t="str">
            <v>Penerimaan atau Pendapatan melalui Kas Tunai pada Bendahara Pembantu (Posisi Debet)</v>
          </cell>
          <cell r="F24" t="str">
            <v>-</v>
          </cell>
          <cell r="G24" t="str">
            <v>x</v>
          </cell>
          <cell r="H24" t="str">
            <v>-</v>
          </cell>
          <cell r="I24" t="str">
            <v>x</v>
          </cell>
          <cell r="J24" t="str">
            <v>x</v>
          </cell>
          <cell r="K24" t="str">
            <v>x</v>
          </cell>
          <cell r="L24" t="str">
            <v>-</v>
          </cell>
          <cell r="M24" t="str">
            <v>x</v>
          </cell>
        </row>
        <row r="25">
          <cell r="B25">
            <v>21</v>
          </cell>
          <cell r="C25" t="str">
            <v>Pengeluaran di Bank Pembantu</v>
          </cell>
          <cell r="D25" t="str">
            <v>K</v>
          </cell>
          <cell r="E25" t="str">
            <v>Pengeluaran atau Belanja melalui Kas di Bank pada Bendahara Pembantu (Posisi Kredit)</v>
          </cell>
          <cell r="F25" t="str">
            <v>-</v>
          </cell>
          <cell r="G25" t="str">
            <v>x</v>
          </cell>
          <cell r="H25" t="str">
            <v>-</v>
          </cell>
          <cell r="I25" t="str">
            <v>x</v>
          </cell>
          <cell r="J25" t="str">
            <v>x</v>
          </cell>
          <cell r="K25" t="str">
            <v>x</v>
          </cell>
          <cell r="L25" t="str">
            <v>-</v>
          </cell>
          <cell r="M25" t="str">
            <v>x</v>
          </cell>
        </row>
        <row r="26">
          <cell r="B26">
            <v>22</v>
          </cell>
          <cell r="C26" t="str">
            <v>Pengeluaran di Kas Pembantu</v>
          </cell>
          <cell r="D26" t="str">
            <v>K</v>
          </cell>
          <cell r="E26" t="str">
            <v>Pengeluaran atau Belanja melalui Kas Tunai pada Bendahara Pembantu (Posisi Kredit)</v>
          </cell>
          <cell r="F26" t="str">
            <v>-</v>
          </cell>
          <cell r="G26" t="str">
            <v>x</v>
          </cell>
          <cell r="H26" t="str">
            <v>-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-</v>
          </cell>
          <cell r="M26" t="str">
            <v>x</v>
          </cell>
        </row>
        <row r="27">
          <cell r="B27">
            <v>23</v>
          </cell>
          <cell r="C27" t="str">
            <v>Pajak di Tunai Pembantu PPN</v>
          </cell>
          <cell r="D27" t="str">
            <v>D&amp;K</v>
          </cell>
          <cell r="E27" t="str">
            <v>Potongan/Pungut (Posisi Debet) dan Setoran (Posisi Kredit) Pajak pada Bendahara Pembantu di Tunai PPN</v>
          </cell>
          <cell r="F27" t="str">
            <v>-</v>
          </cell>
          <cell r="G27" t="str">
            <v>-</v>
          </cell>
          <cell r="H27" t="str">
            <v>ppn</v>
          </cell>
          <cell r="I27" t="str">
            <v>-</v>
          </cell>
          <cell r="J27" t="str">
            <v>-</v>
          </cell>
          <cell r="K27" t="str">
            <v>x</v>
          </cell>
          <cell r="L27" t="str">
            <v>ppn</v>
          </cell>
          <cell r="M27" t="str">
            <v>-</v>
          </cell>
        </row>
        <row r="28">
          <cell r="B28">
            <v>24</v>
          </cell>
          <cell r="C28" t="str">
            <v>Pajak di Tunai Pembantu PPh21</v>
          </cell>
          <cell r="D28" t="str">
            <v>D&amp;K</v>
          </cell>
          <cell r="E28" t="str">
            <v>Potongan/Pungut (Posisi Debet) dan Setoran (Posisi Kredit) Pajak pada Bendahara Pembantu di Tunai PPN</v>
          </cell>
          <cell r="F28" t="str">
            <v>-</v>
          </cell>
          <cell r="G28" t="str">
            <v>-</v>
          </cell>
          <cell r="H28">
            <v>21</v>
          </cell>
          <cell r="I28" t="str">
            <v>-</v>
          </cell>
          <cell r="J28" t="str">
            <v>-</v>
          </cell>
          <cell r="K28" t="str">
            <v>x</v>
          </cell>
          <cell r="L28">
            <v>21</v>
          </cell>
          <cell r="M28" t="str">
            <v>-</v>
          </cell>
        </row>
        <row r="29">
          <cell r="B29">
            <v>25</v>
          </cell>
          <cell r="C29" t="str">
            <v>Pajak di Tunai Pembantu PPh 22</v>
          </cell>
          <cell r="D29" t="str">
            <v>D&amp;K</v>
          </cell>
          <cell r="E29" t="str">
            <v>Potongan/Pungut (Posisi Debet) dan Setoran (Posisi Kredit) Pajak pada Bendahara Pembantu di Tunai PPN</v>
          </cell>
          <cell r="F29" t="str">
            <v>-</v>
          </cell>
          <cell r="G29" t="str">
            <v>-</v>
          </cell>
          <cell r="H29">
            <v>22</v>
          </cell>
          <cell r="I29" t="str">
            <v>-</v>
          </cell>
          <cell r="J29" t="str">
            <v>-</v>
          </cell>
          <cell r="K29" t="str">
            <v>x</v>
          </cell>
          <cell r="L29">
            <v>22</v>
          </cell>
          <cell r="M29" t="str">
            <v>-</v>
          </cell>
        </row>
        <row r="30">
          <cell r="B30">
            <v>26</v>
          </cell>
          <cell r="C30" t="str">
            <v>Pajak di Tunai Pembantu PPh 23</v>
          </cell>
          <cell r="D30" t="str">
            <v>D&amp;K</v>
          </cell>
          <cell r="E30" t="str">
            <v>Potongan/Pungut (Posisi Debet) dan Setoran (Posisi Kredit) Pajak pada Bendahara Pembantu di Tunai PPN</v>
          </cell>
          <cell r="F30" t="str">
            <v>-</v>
          </cell>
          <cell r="G30" t="str">
            <v>-</v>
          </cell>
          <cell r="H30">
            <v>23</v>
          </cell>
          <cell r="I30" t="str">
            <v>-</v>
          </cell>
          <cell r="J30" t="str">
            <v>-</v>
          </cell>
          <cell r="K30" t="str">
            <v>x</v>
          </cell>
          <cell r="L30">
            <v>23</v>
          </cell>
          <cell r="M30" t="str">
            <v>-</v>
          </cell>
        </row>
        <row r="31">
          <cell r="B31">
            <v>27</v>
          </cell>
          <cell r="C31" t="str">
            <v>Pajak di Tunai Pembantu PPh 4(2)</v>
          </cell>
          <cell r="D31" t="str">
            <v>D&amp;K</v>
          </cell>
          <cell r="E31" t="str">
            <v>Potongan/Pungut (Posisi Debet) dan Setoran (Posisi Kredit) Pajak pada Bendahara Pembantu di Tunai PPN</v>
          </cell>
          <cell r="F31" t="str">
            <v>-</v>
          </cell>
          <cell r="G31" t="str">
            <v>-</v>
          </cell>
          <cell r="H31" t="str">
            <v>4(2)</v>
          </cell>
          <cell r="I31" t="str">
            <v>-</v>
          </cell>
          <cell r="J31" t="str">
            <v>-</v>
          </cell>
          <cell r="K31" t="str">
            <v>x</v>
          </cell>
          <cell r="L31" t="str">
            <v>4(2)</v>
          </cell>
          <cell r="M31" t="str">
            <v>-</v>
          </cell>
        </row>
      </sheetData>
      <sheetData sheetId="1" refreshError="1"/>
      <sheetData sheetId="2"/>
      <sheetData sheetId="3">
        <row r="16">
          <cell r="E1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an Pengisian"/>
      <sheetName val="Halaman Depan"/>
      <sheetName val="LPLK FR.13-E2"/>
      <sheetName val="LPHK No.1 (Tp.A-Rasio+)"/>
      <sheetName val="LPHK No.2 (Tp.C-%)"/>
      <sheetName val="LPHK No.3 (Tp.B-Jumlah)"/>
      <sheetName val="LPHK No.4 (Tp.C-%)"/>
      <sheetName val="LPHK No.5 (Tp.C-%)"/>
      <sheetName val="LPHK No.6 (Tp.B-Jumlah)"/>
      <sheetName val="LPHK No.7 (Tp.B-Jumlah)"/>
      <sheetName val="LPHK No.8 (Tp.B-Jumlah)"/>
      <sheetName val="LPHK No.9 (Tp.D-Indeks)"/>
    </sheetNames>
    <sheetDataSet>
      <sheetData sheetId="0"/>
      <sheetData sheetId="1"/>
      <sheetData sheetId="2"/>
      <sheetData sheetId="3">
        <row r="26">
          <cell r="G26">
            <v>1</v>
          </cell>
        </row>
        <row r="27">
          <cell r="G27">
            <v>32</v>
          </cell>
        </row>
        <row r="38">
          <cell r="G38">
            <v>1</v>
          </cell>
        </row>
        <row r="47">
          <cell r="G47">
            <v>1</v>
          </cell>
        </row>
        <row r="53">
          <cell r="G53">
            <v>0.05</v>
          </cell>
        </row>
      </sheetData>
      <sheetData sheetId="4">
        <row r="26">
          <cell r="G26">
            <v>0.33333333333333331</v>
          </cell>
        </row>
        <row r="38">
          <cell r="G38">
            <v>3.333333333333333</v>
          </cell>
        </row>
        <row r="47">
          <cell r="G47">
            <v>1.1000000000000001</v>
          </cell>
        </row>
        <row r="53">
          <cell r="G53">
            <v>0.12100000000000001</v>
          </cell>
        </row>
      </sheetData>
      <sheetData sheetId="5">
        <row r="25">
          <cell r="G25">
            <v>4</v>
          </cell>
        </row>
        <row r="36">
          <cell r="G36">
            <v>4</v>
          </cell>
        </row>
        <row r="45">
          <cell r="G45">
            <v>1.1000000000000001</v>
          </cell>
        </row>
        <row r="51">
          <cell r="G51">
            <v>0.11000000000000001</v>
          </cell>
        </row>
      </sheetData>
      <sheetData sheetId="6">
        <row r="26">
          <cell r="G26">
            <v>0.87108013937282225</v>
          </cell>
        </row>
        <row r="38">
          <cell r="G38">
            <v>1.0888501742160277</v>
          </cell>
        </row>
        <row r="47">
          <cell r="G47">
            <v>1.1000000000000001</v>
          </cell>
        </row>
        <row r="53">
          <cell r="G53">
            <v>0.12100000000000001</v>
          </cell>
        </row>
      </sheetData>
      <sheetData sheetId="7">
        <row r="26">
          <cell r="G26">
            <v>0.34090909090909088</v>
          </cell>
        </row>
        <row r="38">
          <cell r="G38">
            <v>1.1363636363636362</v>
          </cell>
        </row>
        <row r="47">
          <cell r="G47">
            <v>1.1000000000000001</v>
          </cell>
        </row>
        <row r="53">
          <cell r="G53">
            <v>0.11000000000000001</v>
          </cell>
        </row>
      </sheetData>
      <sheetData sheetId="8">
        <row r="25">
          <cell r="G25">
            <v>10</v>
          </cell>
        </row>
        <row r="36">
          <cell r="G36">
            <v>5</v>
          </cell>
        </row>
        <row r="45">
          <cell r="G45">
            <v>1.1000000000000001</v>
          </cell>
        </row>
        <row r="51">
          <cell r="G51">
            <v>0.11000000000000001</v>
          </cell>
        </row>
      </sheetData>
      <sheetData sheetId="9">
        <row r="25">
          <cell r="G25">
            <v>10</v>
          </cell>
        </row>
        <row r="36">
          <cell r="G36">
            <v>5</v>
          </cell>
        </row>
        <row r="45">
          <cell r="G45">
            <v>1.1000000000000001</v>
          </cell>
        </row>
        <row r="51">
          <cell r="G51">
            <v>0.22000000000000003</v>
          </cell>
        </row>
      </sheetData>
      <sheetData sheetId="10">
        <row r="25">
          <cell r="G25">
            <v>3</v>
          </cell>
        </row>
        <row r="36">
          <cell r="G36">
            <v>3</v>
          </cell>
        </row>
        <row r="45">
          <cell r="G45">
            <v>1.1000000000000001</v>
          </cell>
        </row>
        <row r="51">
          <cell r="G51">
            <v>0.14300000000000002</v>
          </cell>
        </row>
      </sheetData>
      <sheetData sheetId="11">
        <row r="25">
          <cell r="G25">
            <v>3.5</v>
          </cell>
        </row>
        <row r="36">
          <cell r="G36">
            <v>1</v>
          </cell>
        </row>
        <row r="45">
          <cell r="G45">
            <v>1</v>
          </cell>
        </row>
        <row r="51">
          <cell r="G51">
            <v>0.1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2.png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W74"/>
  <sheetViews>
    <sheetView view="pageBreakPreview" topLeftCell="B2" zoomScaleNormal="100" zoomScaleSheetLayoutView="100" workbookViewId="0">
      <selection activeCell="M9" sqref="M9"/>
    </sheetView>
  </sheetViews>
  <sheetFormatPr defaultColWidth="9.1796875" defaultRowHeight="14"/>
  <cols>
    <col min="1" max="1" width="8" style="17" customWidth="1"/>
    <col min="2" max="4" width="8" style="18" customWidth="1"/>
    <col min="5" max="5" width="14.81640625" style="19" customWidth="1"/>
    <col min="6" max="9" width="9" style="18" customWidth="1"/>
    <col min="10" max="10" width="9" style="19" customWidth="1"/>
    <col min="11" max="11" width="9" style="17" customWidth="1"/>
    <col min="12" max="12" width="9.1796875" style="20"/>
    <col min="13" max="13" width="20.7265625" style="20" customWidth="1"/>
    <col min="14" max="14" width="11.7265625" style="20" bestFit="1" customWidth="1"/>
    <col min="15" max="16384" width="9.1796875" style="20"/>
  </cols>
  <sheetData>
    <row r="2" spans="1:14">
      <c r="J2" s="191"/>
      <c r="K2" s="192"/>
      <c r="N2" s="21"/>
    </row>
    <row r="3" spans="1:14" s="30" customFormat="1" ht="21.75" customHeight="1">
      <c r="A3" s="29"/>
      <c r="B3" s="32"/>
      <c r="C3" s="32"/>
      <c r="D3" s="32"/>
      <c r="E3" s="159"/>
      <c r="F3" s="32"/>
      <c r="G3" s="32"/>
      <c r="H3" s="32"/>
      <c r="I3" s="32"/>
      <c r="J3" s="194"/>
      <c r="K3" s="193"/>
      <c r="N3" s="30" t="s">
        <v>35</v>
      </c>
    </row>
    <row r="4" spans="1:14">
      <c r="J4" s="191"/>
      <c r="K4" s="192"/>
    </row>
    <row r="6" spans="1:14" ht="15">
      <c r="A6" s="272" t="s">
        <v>189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</row>
    <row r="7" spans="1:14" s="23" customFormat="1" ht="15">
      <c r="A7" s="272" t="s">
        <v>38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</row>
    <row r="8" spans="1:14" s="23" customFormat="1" ht="15">
      <c r="A8" s="272" t="s">
        <v>39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</row>
    <row r="9" spans="1:14" s="23" customFormat="1" ht="15">
      <c r="A9" s="281" t="s">
        <v>43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</row>
    <row r="10" spans="1:14" s="23" customFormat="1" ht="15">
      <c r="A10" s="17"/>
      <c r="B10" s="145"/>
      <c r="C10" s="145"/>
      <c r="D10" s="145"/>
      <c r="E10" s="151"/>
      <c r="F10" s="141"/>
      <c r="G10" s="145"/>
      <c r="H10" s="145"/>
      <c r="I10" s="145"/>
      <c r="J10" s="145"/>
      <c r="K10" s="17"/>
    </row>
    <row r="11" spans="1:14" s="160" customFormat="1" ht="35.25" customHeight="1">
      <c r="A11" s="163" t="s">
        <v>116</v>
      </c>
      <c r="B11" s="275" t="s">
        <v>137</v>
      </c>
      <c r="C11" s="275"/>
      <c r="D11" s="275"/>
      <c r="E11" s="164" t="s">
        <v>163</v>
      </c>
      <c r="F11" s="275" t="s">
        <v>138</v>
      </c>
      <c r="G11" s="275"/>
      <c r="H11" s="275"/>
      <c r="I11" s="275"/>
      <c r="J11" s="275"/>
      <c r="K11" s="275"/>
    </row>
    <row r="12" spans="1:14" s="160" customFormat="1" ht="20.25" customHeight="1">
      <c r="A12" s="165">
        <v>1</v>
      </c>
      <c r="B12" s="276">
        <v>2</v>
      </c>
      <c r="C12" s="277"/>
      <c r="D12" s="278"/>
      <c r="E12" s="166">
        <v>3</v>
      </c>
      <c r="F12" s="276">
        <v>4</v>
      </c>
      <c r="G12" s="277"/>
      <c r="H12" s="277"/>
      <c r="I12" s="277"/>
      <c r="J12" s="277"/>
      <c r="K12" s="278"/>
    </row>
    <row r="13" spans="1:14" s="160" customFormat="1" ht="20.25" customHeight="1">
      <c r="A13" s="282" t="s">
        <v>258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4"/>
    </row>
    <row r="14" spans="1:14" s="158" customFormat="1" ht="39" customHeight="1">
      <c r="A14" s="195" t="s">
        <v>1</v>
      </c>
      <c r="B14" s="285" t="s">
        <v>136</v>
      </c>
      <c r="C14" s="286"/>
      <c r="D14" s="287"/>
      <c r="E14" s="179" t="s">
        <v>139</v>
      </c>
      <c r="F14" s="279" t="s">
        <v>154</v>
      </c>
      <c r="G14" s="279"/>
      <c r="H14" s="279"/>
      <c r="I14" s="279"/>
      <c r="J14" s="279"/>
      <c r="K14" s="280"/>
    </row>
    <row r="15" spans="1:14" s="158" customFormat="1" ht="39" customHeight="1">
      <c r="A15" s="196"/>
      <c r="B15" s="202"/>
      <c r="C15" s="203"/>
      <c r="D15" s="204"/>
      <c r="E15" s="180" t="s">
        <v>140</v>
      </c>
      <c r="F15" s="273" t="s">
        <v>155</v>
      </c>
      <c r="G15" s="273"/>
      <c r="H15" s="273"/>
      <c r="I15" s="273"/>
      <c r="J15" s="273"/>
      <c r="K15" s="274"/>
    </row>
    <row r="16" spans="1:14" s="158" customFormat="1" ht="39" customHeight="1">
      <c r="A16" s="196"/>
      <c r="B16" s="202"/>
      <c r="C16" s="203"/>
      <c r="D16" s="204"/>
      <c r="E16" s="161" t="s">
        <v>164</v>
      </c>
      <c r="F16" s="260" t="s">
        <v>156</v>
      </c>
      <c r="G16" s="260"/>
      <c r="H16" s="260"/>
      <c r="I16" s="260"/>
      <c r="J16" s="260"/>
      <c r="K16" s="261"/>
    </row>
    <row r="17" spans="1:23" s="158" customFormat="1" ht="39" customHeight="1">
      <c r="A17" s="197"/>
      <c r="B17" s="205"/>
      <c r="C17" s="206"/>
      <c r="D17" s="207"/>
      <c r="E17" s="162" t="s">
        <v>141</v>
      </c>
      <c r="F17" s="288" t="s">
        <v>157</v>
      </c>
      <c r="G17" s="288"/>
      <c r="H17" s="288"/>
      <c r="I17" s="288"/>
      <c r="J17" s="288"/>
      <c r="K17" s="289"/>
    </row>
    <row r="18" spans="1:23" s="160" customFormat="1" ht="20.25" customHeight="1">
      <c r="A18" s="282" t="s">
        <v>259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4"/>
    </row>
    <row r="19" spans="1:23" s="158" customFormat="1" ht="44.25" customHeight="1">
      <c r="A19" s="195" t="s">
        <v>1</v>
      </c>
      <c r="B19" s="266" t="s">
        <v>158</v>
      </c>
      <c r="C19" s="267"/>
      <c r="D19" s="268"/>
      <c r="E19" s="179" t="s">
        <v>165</v>
      </c>
      <c r="F19" s="290" t="s">
        <v>160</v>
      </c>
      <c r="G19" s="290"/>
      <c r="H19" s="290"/>
      <c r="I19" s="290"/>
      <c r="J19" s="290"/>
      <c r="K19" s="290"/>
    </row>
    <row r="20" spans="1:23" s="158" customFormat="1" ht="44.25" customHeight="1">
      <c r="A20" s="167"/>
      <c r="B20" s="183"/>
      <c r="C20" s="184"/>
      <c r="D20" s="185"/>
      <c r="E20" s="180" t="s">
        <v>142</v>
      </c>
      <c r="F20" s="291" t="s">
        <v>159</v>
      </c>
      <c r="G20" s="291"/>
      <c r="H20" s="291"/>
      <c r="I20" s="291"/>
      <c r="J20" s="291"/>
      <c r="K20" s="291"/>
    </row>
    <row r="21" spans="1:23" s="158" customFormat="1" ht="44.25" customHeight="1">
      <c r="A21" s="167"/>
      <c r="B21" s="183"/>
      <c r="C21" s="184"/>
      <c r="D21" s="185"/>
      <c r="E21" s="180" t="s">
        <v>143</v>
      </c>
      <c r="F21" s="291" t="s">
        <v>161</v>
      </c>
      <c r="G21" s="291"/>
      <c r="H21" s="291"/>
      <c r="I21" s="291"/>
      <c r="J21" s="291"/>
      <c r="K21" s="291"/>
    </row>
    <row r="22" spans="1:23" s="158" customFormat="1" ht="44.25" customHeight="1">
      <c r="A22" s="167"/>
      <c r="B22" s="183"/>
      <c r="C22" s="184"/>
      <c r="D22" s="185"/>
      <c r="E22" s="181" t="s">
        <v>144</v>
      </c>
      <c r="F22" s="291" t="s">
        <v>170</v>
      </c>
      <c r="G22" s="291"/>
      <c r="H22" s="291"/>
      <c r="I22" s="291"/>
      <c r="J22" s="291"/>
      <c r="K22" s="291"/>
    </row>
    <row r="23" spans="1:23" s="158" customFormat="1" ht="44.25" customHeight="1">
      <c r="A23" s="167"/>
      <c r="B23" s="183"/>
      <c r="C23" s="184"/>
      <c r="D23" s="185"/>
      <c r="E23" s="181" t="s">
        <v>145</v>
      </c>
      <c r="F23" s="291" t="s">
        <v>169</v>
      </c>
      <c r="G23" s="291"/>
      <c r="H23" s="291"/>
      <c r="I23" s="291"/>
      <c r="J23" s="291"/>
      <c r="K23" s="291"/>
    </row>
    <row r="24" spans="1:23" s="158" customFormat="1" ht="44.25" customHeight="1">
      <c r="A24" s="167"/>
      <c r="B24" s="183"/>
      <c r="C24" s="184"/>
      <c r="D24" s="185"/>
      <c r="E24" s="181" t="s">
        <v>146</v>
      </c>
      <c r="F24" s="291" t="s">
        <v>162</v>
      </c>
      <c r="G24" s="291"/>
      <c r="H24" s="291"/>
      <c r="I24" s="291"/>
      <c r="J24" s="291"/>
      <c r="K24" s="291"/>
    </row>
    <row r="25" spans="1:23" s="158" customFormat="1" ht="44.25" customHeight="1">
      <c r="A25" s="167"/>
      <c r="B25" s="183"/>
      <c r="C25" s="184"/>
      <c r="D25" s="185"/>
      <c r="E25" s="181" t="s">
        <v>166</v>
      </c>
      <c r="F25" s="291" t="s">
        <v>167</v>
      </c>
      <c r="G25" s="291"/>
      <c r="H25" s="291"/>
      <c r="I25" s="291"/>
      <c r="J25" s="291"/>
      <c r="K25" s="291"/>
    </row>
    <row r="26" spans="1:23" s="158" customFormat="1" ht="48.75" customHeight="1">
      <c r="A26" s="167"/>
      <c r="B26" s="183"/>
      <c r="C26" s="184"/>
      <c r="D26" s="185"/>
      <c r="E26" s="181" t="s">
        <v>168</v>
      </c>
      <c r="F26" s="291" t="s">
        <v>171</v>
      </c>
      <c r="G26" s="291"/>
      <c r="H26" s="291"/>
      <c r="I26" s="291"/>
      <c r="J26" s="291"/>
      <c r="K26" s="291"/>
    </row>
    <row r="27" spans="1:23" s="158" customFormat="1" ht="48.75" customHeight="1">
      <c r="A27" s="168"/>
      <c r="B27" s="186"/>
      <c r="C27" s="187"/>
      <c r="D27" s="188"/>
      <c r="E27" s="182" t="s">
        <v>172</v>
      </c>
      <c r="F27" s="292" t="s">
        <v>173</v>
      </c>
      <c r="G27" s="292"/>
      <c r="H27" s="292"/>
      <c r="I27" s="292"/>
      <c r="J27" s="292"/>
      <c r="K27" s="292"/>
    </row>
    <row r="28" spans="1:23" s="160" customFormat="1" ht="20.25" customHeight="1">
      <c r="A28" s="282" t="s">
        <v>260</v>
      </c>
      <c r="B28" s="283"/>
      <c r="C28" s="283"/>
      <c r="D28" s="283"/>
      <c r="E28" s="283"/>
      <c r="F28" s="283"/>
      <c r="G28" s="283"/>
      <c r="H28" s="283"/>
      <c r="I28" s="283"/>
      <c r="J28" s="283"/>
      <c r="K28" s="284"/>
    </row>
    <row r="29" spans="1:23" s="158" customFormat="1" ht="54" customHeight="1">
      <c r="A29" s="195" t="s">
        <v>1</v>
      </c>
      <c r="B29" s="266" t="s">
        <v>302</v>
      </c>
      <c r="C29" s="267"/>
      <c r="D29" s="268"/>
      <c r="E29" s="179" t="s">
        <v>139</v>
      </c>
      <c r="F29" s="293" t="s">
        <v>174</v>
      </c>
      <c r="G29" s="293"/>
      <c r="H29" s="293"/>
      <c r="I29" s="293"/>
      <c r="J29" s="293"/>
      <c r="K29" s="294"/>
    </row>
    <row r="30" spans="1:23" s="158" customFormat="1" ht="57" customHeight="1">
      <c r="A30" s="167"/>
      <c r="B30" s="296"/>
      <c r="C30" s="297"/>
      <c r="D30" s="298"/>
      <c r="E30" s="180" t="s">
        <v>140</v>
      </c>
      <c r="F30" s="260" t="s">
        <v>181</v>
      </c>
      <c r="G30" s="260"/>
      <c r="H30" s="260"/>
      <c r="I30" s="260"/>
      <c r="J30" s="260"/>
      <c r="K30" s="261"/>
    </row>
    <row r="31" spans="1:23" s="158" customFormat="1" ht="57" customHeight="1">
      <c r="A31" s="167"/>
      <c r="B31" s="296"/>
      <c r="C31" s="297"/>
      <c r="D31" s="298"/>
      <c r="E31" s="180" t="s">
        <v>164</v>
      </c>
      <c r="F31" s="260" t="s">
        <v>181</v>
      </c>
      <c r="G31" s="260"/>
      <c r="H31" s="260"/>
      <c r="I31" s="260"/>
      <c r="J31" s="260"/>
      <c r="K31" s="261"/>
      <c r="O31" s="223"/>
      <c r="P31" s="223"/>
      <c r="Q31" s="223"/>
      <c r="R31" s="223"/>
      <c r="S31" s="223"/>
      <c r="T31" s="223"/>
      <c r="U31" s="223"/>
      <c r="V31" s="223"/>
      <c r="W31" s="223"/>
    </row>
    <row r="32" spans="1:23" s="158" customFormat="1" ht="64.5" customHeight="1">
      <c r="A32" s="167"/>
      <c r="B32" s="183"/>
      <c r="C32" s="184"/>
      <c r="D32" s="185"/>
      <c r="E32" s="181" t="s">
        <v>178</v>
      </c>
      <c r="F32" s="260" t="s">
        <v>193</v>
      </c>
      <c r="G32" s="260"/>
      <c r="H32" s="260"/>
      <c r="I32" s="260"/>
      <c r="J32" s="260"/>
      <c r="K32" s="261"/>
      <c r="O32" s="224"/>
      <c r="P32" s="224"/>
      <c r="Q32" s="224"/>
      <c r="R32" s="224"/>
      <c r="S32" s="224"/>
      <c r="T32" s="224"/>
      <c r="U32" s="224"/>
      <c r="V32" s="224"/>
      <c r="W32" s="224"/>
    </row>
    <row r="33" spans="1:23" s="158" customFormat="1" ht="64.5" customHeight="1">
      <c r="A33" s="167"/>
      <c r="B33" s="183"/>
      <c r="C33" s="184"/>
      <c r="D33" s="185"/>
      <c r="E33" s="181" t="s">
        <v>180</v>
      </c>
      <c r="F33" s="295" t="s">
        <v>194</v>
      </c>
      <c r="G33" s="260"/>
      <c r="H33" s="260"/>
      <c r="I33" s="260"/>
      <c r="J33" s="260"/>
      <c r="K33" s="261"/>
      <c r="O33" s="223"/>
      <c r="P33" s="223"/>
      <c r="Q33" s="223"/>
      <c r="R33" s="223"/>
      <c r="S33" s="223"/>
      <c r="T33" s="223"/>
      <c r="U33" s="223"/>
      <c r="V33" s="223"/>
      <c r="W33" s="223"/>
    </row>
    <row r="34" spans="1:23" s="158" customFormat="1" ht="64.5" customHeight="1">
      <c r="A34" s="168"/>
      <c r="B34" s="186"/>
      <c r="C34" s="187"/>
      <c r="D34" s="188"/>
      <c r="E34" s="182" t="s">
        <v>195</v>
      </c>
      <c r="F34" s="262" t="s">
        <v>200</v>
      </c>
      <c r="G34" s="263"/>
      <c r="H34" s="263"/>
      <c r="I34" s="263"/>
      <c r="J34" s="263"/>
      <c r="K34" s="264"/>
    </row>
    <row r="35" spans="1:23" s="158" customFormat="1" ht="65.25" customHeight="1">
      <c r="A35" s="195" t="s">
        <v>2</v>
      </c>
      <c r="B35" s="266" t="s">
        <v>261</v>
      </c>
      <c r="C35" s="267"/>
      <c r="D35" s="268"/>
      <c r="E35" s="179" t="s">
        <v>139</v>
      </c>
      <c r="F35" s="269" t="s">
        <v>181</v>
      </c>
      <c r="G35" s="269"/>
      <c r="H35" s="269"/>
      <c r="I35" s="269"/>
      <c r="J35" s="269"/>
      <c r="K35" s="270"/>
    </row>
    <row r="36" spans="1:23" s="158" customFormat="1" ht="63" customHeight="1">
      <c r="A36" s="167"/>
      <c r="B36" s="183"/>
      <c r="C36" s="184"/>
      <c r="D36" s="185"/>
      <c r="E36" s="181" t="s">
        <v>178</v>
      </c>
      <c r="F36" s="260" t="s">
        <v>193</v>
      </c>
      <c r="G36" s="260"/>
      <c r="H36" s="260"/>
      <c r="I36" s="260"/>
      <c r="J36" s="260"/>
      <c r="K36" s="261"/>
    </row>
    <row r="37" spans="1:23" s="158" customFormat="1" ht="66" customHeight="1">
      <c r="A37" s="167"/>
      <c r="B37" s="183"/>
      <c r="C37" s="184"/>
      <c r="D37" s="185"/>
      <c r="E37" s="181" t="s">
        <v>180</v>
      </c>
      <c r="F37" s="260" t="s">
        <v>194</v>
      </c>
      <c r="G37" s="260"/>
      <c r="H37" s="260"/>
      <c r="I37" s="260"/>
      <c r="J37" s="260"/>
      <c r="K37" s="261"/>
    </row>
    <row r="38" spans="1:23" s="158" customFormat="1" ht="63" customHeight="1">
      <c r="A38" s="168"/>
      <c r="B38" s="186"/>
      <c r="C38" s="187"/>
      <c r="D38" s="188"/>
      <c r="E38" s="182" t="s">
        <v>195</v>
      </c>
      <c r="F38" s="262" t="s">
        <v>200</v>
      </c>
      <c r="G38" s="263"/>
      <c r="H38" s="263"/>
      <c r="I38" s="263"/>
      <c r="J38" s="263"/>
      <c r="K38" s="264"/>
    </row>
    <row r="39" spans="1:23" s="158" customFormat="1" ht="66" customHeight="1">
      <c r="A39" s="195" t="s">
        <v>3</v>
      </c>
      <c r="B39" s="266" t="s">
        <v>262</v>
      </c>
      <c r="C39" s="267"/>
      <c r="D39" s="268"/>
      <c r="E39" s="189" t="s">
        <v>139</v>
      </c>
      <c r="F39" s="269" t="s">
        <v>181</v>
      </c>
      <c r="G39" s="269"/>
      <c r="H39" s="269"/>
      <c r="I39" s="269"/>
      <c r="J39" s="269"/>
      <c r="K39" s="270"/>
    </row>
    <row r="40" spans="1:23" s="158" customFormat="1" ht="66" customHeight="1">
      <c r="A40" s="168"/>
      <c r="B40" s="186"/>
      <c r="C40" s="187"/>
      <c r="D40" s="188"/>
      <c r="E40" s="201" t="s">
        <v>140</v>
      </c>
      <c r="F40" s="263" t="s">
        <v>181</v>
      </c>
      <c r="G40" s="263"/>
      <c r="H40" s="263"/>
      <c r="I40" s="263"/>
      <c r="J40" s="263"/>
      <c r="K40" s="264"/>
    </row>
    <row r="41" spans="1:23" s="158" customFormat="1" ht="66" customHeight="1">
      <c r="A41" s="167"/>
      <c r="B41" s="183"/>
      <c r="C41" s="184"/>
      <c r="D41" s="185"/>
      <c r="E41" s="190" t="s">
        <v>178</v>
      </c>
      <c r="F41" s="269" t="s">
        <v>193</v>
      </c>
      <c r="G41" s="269"/>
      <c r="H41" s="269"/>
      <c r="I41" s="269"/>
      <c r="J41" s="269"/>
      <c r="K41" s="270"/>
    </row>
    <row r="42" spans="1:23" s="158" customFormat="1" ht="66" customHeight="1">
      <c r="A42" s="167"/>
      <c r="B42" s="183"/>
      <c r="C42" s="184"/>
      <c r="D42" s="185"/>
      <c r="E42" s="181" t="s">
        <v>180</v>
      </c>
      <c r="F42" s="260" t="s">
        <v>194</v>
      </c>
      <c r="G42" s="260"/>
      <c r="H42" s="260"/>
      <c r="I42" s="260"/>
      <c r="J42" s="260"/>
      <c r="K42" s="261"/>
    </row>
    <row r="43" spans="1:23" s="158" customFormat="1" ht="66" customHeight="1">
      <c r="A43" s="168"/>
      <c r="B43" s="186"/>
      <c r="C43" s="187"/>
      <c r="D43" s="188"/>
      <c r="E43" s="182" t="s">
        <v>195</v>
      </c>
      <c r="F43" s="262" t="s">
        <v>200</v>
      </c>
      <c r="G43" s="263"/>
      <c r="H43" s="263"/>
      <c r="I43" s="263"/>
      <c r="J43" s="263"/>
      <c r="K43" s="264"/>
    </row>
    <row r="44" spans="1:23" s="158" customFormat="1" ht="61.5" customHeight="1">
      <c r="A44" s="195" t="s">
        <v>20</v>
      </c>
      <c r="B44" s="266" t="s">
        <v>263</v>
      </c>
      <c r="C44" s="267"/>
      <c r="D44" s="268"/>
      <c r="E44" s="179" t="s">
        <v>139</v>
      </c>
      <c r="F44" s="293" t="s">
        <v>182</v>
      </c>
      <c r="G44" s="293"/>
      <c r="H44" s="293"/>
      <c r="I44" s="293"/>
      <c r="J44" s="293"/>
      <c r="K44" s="294"/>
    </row>
    <row r="45" spans="1:23" s="158" customFormat="1" ht="61.5" customHeight="1">
      <c r="A45" s="167"/>
      <c r="B45" s="183"/>
      <c r="C45" s="184"/>
      <c r="D45" s="185"/>
      <c r="E45" s="181" t="s">
        <v>178</v>
      </c>
      <c r="F45" s="260" t="s">
        <v>193</v>
      </c>
      <c r="G45" s="260"/>
      <c r="H45" s="260"/>
      <c r="I45" s="260"/>
      <c r="J45" s="260"/>
      <c r="K45" s="261"/>
    </row>
    <row r="46" spans="1:23" s="158" customFormat="1" ht="70.5" customHeight="1">
      <c r="A46" s="167"/>
      <c r="B46" s="183"/>
      <c r="C46" s="184"/>
      <c r="D46" s="185"/>
      <c r="E46" s="181" t="s">
        <v>180</v>
      </c>
      <c r="F46" s="260" t="s">
        <v>194</v>
      </c>
      <c r="G46" s="260"/>
      <c r="H46" s="260"/>
      <c r="I46" s="260"/>
      <c r="J46" s="260"/>
      <c r="K46" s="261"/>
    </row>
    <row r="47" spans="1:23" s="158" customFormat="1" ht="69" customHeight="1">
      <c r="A47" s="168"/>
      <c r="B47" s="186"/>
      <c r="C47" s="187"/>
      <c r="D47" s="188"/>
      <c r="E47" s="182" t="s">
        <v>195</v>
      </c>
      <c r="F47" s="262" t="s">
        <v>200</v>
      </c>
      <c r="G47" s="263"/>
      <c r="H47" s="263"/>
      <c r="I47" s="263"/>
      <c r="J47" s="263"/>
      <c r="K47" s="264"/>
    </row>
    <row r="48" spans="1:23" s="158" customFormat="1" ht="71.25" customHeight="1">
      <c r="A48" s="195" t="s">
        <v>21</v>
      </c>
      <c r="B48" s="266" t="s">
        <v>264</v>
      </c>
      <c r="C48" s="267"/>
      <c r="D48" s="268"/>
      <c r="E48" s="179" t="s">
        <v>139</v>
      </c>
      <c r="F48" s="269" t="s">
        <v>216</v>
      </c>
      <c r="G48" s="269"/>
      <c r="H48" s="269"/>
      <c r="I48" s="269"/>
      <c r="J48" s="269"/>
      <c r="K48" s="270"/>
    </row>
    <row r="49" spans="1:11" s="158" customFormat="1" ht="60.75" customHeight="1">
      <c r="A49" s="167"/>
      <c r="B49" s="183"/>
      <c r="C49" s="184"/>
      <c r="D49" s="185"/>
      <c r="E49" s="181" t="s">
        <v>178</v>
      </c>
      <c r="F49" s="260" t="s">
        <v>193</v>
      </c>
      <c r="G49" s="260"/>
      <c r="H49" s="260"/>
      <c r="I49" s="260"/>
      <c r="J49" s="260"/>
      <c r="K49" s="261"/>
    </row>
    <row r="50" spans="1:11" s="158" customFormat="1" ht="73.5" customHeight="1">
      <c r="A50" s="167"/>
      <c r="B50" s="183"/>
      <c r="C50" s="184"/>
      <c r="D50" s="185"/>
      <c r="E50" s="181" t="s">
        <v>180</v>
      </c>
      <c r="F50" s="260" t="s">
        <v>194</v>
      </c>
      <c r="G50" s="260"/>
      <c r="H50" s="260"/>
      <c r="I50" s="260"/>
      <c r="J50" s="260"/>
      <c r="K50" s="261"/>
    </row>
    <row r="51" spans="1:11" s="158" customFormat="1" ht="75" customHeight="1">
      <c r="A51" s="168"/>
      <c r="B51" s="186"/>
      <c r="C51" s="187"/>
      <c r="D51" s="188"/>
      <c r="E51" s="182" t="s">
        <v>195</v>
      </c>
      <c r="F51" s="262" t="s">
        <v>200</v>
      </c>
      <c r="G51" s="263"/>
      <c r="H51" s="263"/>
      <c r="I51" s="263"/>
      <c r="J51" s="263"/>
      <c r="K51" s="264"/>
    </row>
    <row r="52" spans="1:11" s="158" customFormat="1" ht="73.5" customHeight="1">
      <c r="A52" s="195" t="s">
        <v>22</v>
      </c>
      <c r="B52" s="266" t="s">
        <v>265</v>
      </c>
      <c r="C52" s="267"/>
      <c r="D52" s="268"/>
      <c r="E52" s="179" t="s">
        <v>139</v>
      </c>
      <c r="F52" s="269" t="s">
        <v>181</v>
      </c>
      <c r="G52" s="269"/>
      <c r="H52" s="269"/>
      <c r="I52" s="269"/>
      <c r="J52" s="269"/>
      <c r="K52" s="270"/>
    </row>
    <row r="53" spans="1:11" s="158" customFormat="1" ht="51.75" customHeight="1">
      <c r="A53" s="167"/>
      <c r="B53" s="183"/>
      <c r="C53" s="184"/>
      <c r="D53" s="185"/>
      <c r="E53" s="180" t="s">
        <v>140</v>
      </c>
      <c r="F53" s="260" t="s">
        <v>181</v>
      </c>
      <c r="G53" s="260"/>
      <c r="H53" s="260"/>
      <c r="I53" s="260"/>
      <c r="J53" s="260"/>
      <c r="K53" s="261"/>
    </row>
    <row r="54" spans="1:11" s="158" customFormat="1" ht="53.25" customHeight="1">
      <c r="A54" s="167"/>
      <c r="B54" s="183"/>
      <c r="C54" s="184"/>
      <c r="D54" s="185"/>
      <c r="E54" s="180" t="s">
        <v>164</v>
      </c>
      <c r="F54" s="260" t="s">
        <v>181</v>
      </c>
      <c r="G54" s="260"/>
      <c r="H54" s="260"/>
      <c r="I54" s="260"/>
      <c r="J54" s="260"/>
      <c r="K54" s="261"/>
    </row>
    <row r="55" spans="1:11" s="158" customFormat="1" ht="70.5" customHeight="1">
      <c r="A55" s="167"/>
      <c r="B55" s="183"/>
      <c r="C55" s="184"/>
      <c r="D55" s="185"/>
      <c r="E55" s="181" t="s">
        <v>178</v>
      </c>
      <c r="F55" s="260" t="s">
        <v>193</v>
      </c>
      <c r="G55" s="260"/>
      <c r="H55" s="260"/>
      <c r="I55" s="260"/>
      <c r="J55" s="260"/>
      <c r="K55" s="261"/>
    </row>
    <row r="56" spans="1:11" s="158" customFormat="1" ht="71.25" customHeight="1">
      <c r="A56" s="167"/>
      <c r="B56" s="183"/>
      <c r="C56" s="184"/>
      <c r="D56" s="185"/>
      <c r="E56" s="181" t="s">
        <v>180</v>
      </c>
      <c r="F56" s="260" t="s">
        <v>194</v>
      </c>
      <c r="G56" s="260"/>
      <c r="H56" s="260"/>
      <c r="I56" s="260"/>
      <c r="J56" s="260"/>
      <c r="K56" s="261"/>
    </row>
    <row r="57" spans="1:11" s="158" customFormat="1" ht="76.5" customHeight="1">
      <c r="A57" s="168"/>
      <c r="B57" s="186"/>
      <c r="C57" s="187"/>
      <c r="D57" s="188"/>
      <c r="E57" s="182" t="s">
        <v>195</v>
      </c>
      <c r="F57" s="262" t="s">
        <v>200</v>
      </c>
      <c r="G57" s="263"/>
      <c r="H57" s="263"/>
      <c r="I57" s="263"/>
      <c r="J57" s="263"/>
      <c r="K57" s="264"/>
    </row>
    <row r="58" spans="1:11" s="158" customFormat="1" ht="60" customHeight="1">
      <c r="A58" s="195" t="s">
        <v>23</v>
      </c>
      <c r="B58" s="266" t="s">
        <v>266</v>
      </c>
      <c r="C58" s="267"/>
      <c r="D58" s="268"/>
      <c r="E58" s="179" t="s">
        <v>139</v>
      </c>
      <c r="F58" s="269" t="s">
        <v>181</v>
      </c>
      <c r="G58" s="269"/>
      <c r="H58" s="269"/>
      <c r="I58" s="269"/>
      <c r="J58" s="269"/>
      <c r="K58" s="270"/>
    </row>
    <row r="59" spans="1:11" s="158" customFormat="1" ht="43.5" customHeight="1">
      <c r="A59" s="167"/>
      <c r="B59" s="183"/>
      <c r="C59" s="184"/>
      <c r="D59" s="185"/>
      <c r="E59" s="180" t="s">
        <v>140</v>
      </c>
      <c r="F59" s="260" t="s">
        <v>181</v>
      </c>
      <c r="G59" s="260"/>
      <c r="H59" s="260"/>
      <c r="I59" s="260"/>
      <c r="J59" s="260"/>
      <c r="K59" s="261"/>
    </row>
    <row r="60" spans="1:11" s="158" customFormat="1" ht="69" customHeight="1">
      <c r="A60" s="167"/>
      <c r="B60" s="183"/>
      <c r="C60" s="184"/>
      <c r="D60" s="185"/>
      <c r="E60" s="181" t="s">
        <v>178</v>
      </c>
      <c r="F60" s="260" t="s">
        <v>193</v>
      </c>
      <c r="G60" s="260"/>
      <c r="H60" s="260"/>
      <c r="I60" s="260"/>
      <c r="J60" s="260"/>
      <c r="K60" s="261"/>
    </row>
    <row r="61" spans="1:11" s="158" customFormat="1" ht="71.25" customHeight="1">
      <c r="A61" s="167"/>
      <c r="B61" s="183"/>
      <c r="C61" s="184"/>
      <c r="D61" s="185"/>
      <c r="E61" s="181" t="s">
        <v>180</v>
      </c>
      <c r="F61" s="260" t="s">
        <v>194</v>
      </c>
      <c r="G61" s="260"/>
      <c r="H61" s="260"/>
      <c r="I61" s="260"/>
      <c r="J61" s="260"/>
      <c r="K61" s="261"/>
    </row>
    <row r="62" spans="1:11" s="158" customFormat="1" ht="60" customHeight="1">
      <c r="A62" s="168"/>
      <c r="B62" s="186"/>
      <c r="C62" s="187"/>
      <c r="D62" s="188"/>
      <c r="E62" s="182" t="s">
        <v>195</v>
      </c>
      <c r="F62" s="262" t="s">
        <v>200</v>
      </c>
      <c r="G62" s="263"/>
      <c r="H62" s="263"/>
      <c r="I62" s="263"/>
      <c r="J62" s="263"/>
      <c r="K62" s="264"/>
    </row>
    <row r="63" spans="1:11" s="158" customFormat="1" ht="78" customHeight="1">
      <c r="A63" s="195" t="s">
        <v>24</v>
      </c>
      <c r="B63" s="266" t="s">
        <v>303</v>
      </c>
      <c r="C63" s="267"/>
      <c r="D63" s="268"/>
      <c r="E63" s="179" t="s">
        <v>139</v>
      </c>
      <c r="F63" s="269" t="s">
        <v>304</v>
      </c>
      <c r="G63" s="269"/>
      <c r="H63" s="269"/>
      <c r="I63" s="269"/>
      <c r="J63" s="269"/>
      <c r="K63" s="270"/>
    </row>
    <row r="64" spans="1:11" s="158" customFormat="1" ht="58.5" customHeight="1">
      <c r="A64" s="167"/>
      <c r="B64" s="183"/>
      <c r="C64" s="184"/>
      <c r="D64" s="185"/>
      <c r="E64" s="181" t="s">
        <v>178</v>
      </c>
      <c r="F64" s="260" t="s">
        <v>193</v>
      </c>
      <c r="G64" s="260"/>
      <c r="H64" s="260"/>
      <c r="I64" s="260"/>
      <c r="J64" s="260"/>
      <c r="K64" s="261"/>
    </row>
    <row r="65" spans="1:11" s="158" customFormat="1" ht="59.25" customHeight="1">
      <c r="A65" s="167"/>
      <c r="B65" s="183"/>
      <c r="C65" s="184"/>
      <c r="D65" s="185"/>
      <c r="E65" s="181" t="s">
        <v>180</v>
      </c>
      <c r="F65" s="260" t="s">
        <v>194</v>
      </c>
      <c r="G65" s="260"/>
      <c r="H65" s="260"/>
      <c r="I65" s="260"/>
      <c r="J65" s="260"/>
      <c r="K65" s="261"/>
    </row>
    <row r="66" spans="1:11" s="158" customFormat="1" ht="60" customHeight="1">
      <c r="A66" s="168"/>
      <c r="B66" s="186"/>
      <c r="C66" s="187"/>
      <c r="D66" s="188"/>
      <c r="E66" s="182" t="s">
        <v>195</v>
      </c>
      <c r="F66" s="262" t="s">
        <v>200</v>
      </c>
      <c r="G66" s="263"/>
      <c r="H66" s="263"/>
      <c r="I66" s="263"/>
      <c r="J66" s="263"/>
      <c r="K66" s="264"/>
    </row>
    <row r="67" spans="1:11" s="23" customFormat="1" ht="7.5" customHeight="1">
      <c r="A67" s="17"/>
      <c r="B67" s="27"/>
      <c r="C67" s="27"/>
      <c r="D67" s="27"/>
      <c r="E67" s="28"/>
      <c r="F67" s="27"/>
      <c r="G67" s="27"/>
      <c r="H67" s="27"/>
      <c r="I67" s="27"/>
      <c r="J67" s="28"/>
      <c r="K67" s="17"/>
    </row>
    <row r="68" spans="1:11" s="23" customFormat="1" ht="17.5">
      <c r="A68" s="17" t="s">
        <v>183</v>
      </c>
      <c r="B68" s="27"/>
      <c r="C68" s="27"/>
      <c r="D68" s="27"/>
      <c r="E68" s="28"/>
      <c r="F68" s="27"/>
      <c r="G68" s="27"/>
      <c r="H68" s="27"/>
      <c r="I68" s="27"/>
      <c r="J68" s="28"/>
      <c r="K68" s="17"/>
    </row>
    <row r="69" spans="1:11" s="158" customFormat="1" ht="18" customHeight="1">
      <c r="A69" s="157" t="s">
        <v>1</v>
      </c>
      <c r="B69" s="265" t="s">
        <v>184</v>
      </c>
      <c r="C69" s="265"/>
      <c r="D69" s="265"/>
      <c r="E69" s="265"/>
      <c r="F69" s="265"/>
      <c r="G69" s="265"/>
      <c r="H69" s="265"/>
      <c r="I69" s="265"/>
      <c r="J69" s="265"/>
      <c r="K69" s="265"/>
    </row>
    <row r="70" spans="1:11" s="158" customFormat="1" ht="31.5" customHeight="1">
      <c r="A70" s="157" t="s">
        <v>2</v>
      </c>
      <c r="B70" s="271" t="s">
        <v>185</v>
      </c>
      <c r="C70" s="271"/>
      <c r="D70" s="271"/>
      <c r="E70" s="271"/>
      <c r="F70" s="271"/>
      <c r="G70" s="271"/>
      <c r="H70" s="271"/>
      <c r="I70" s="271"/>
      <c r="J70" s="271"/>
      <c r="K70" s="271"/>
    </row>
    <row r="71" spans="1:11" s="158" customFormat="1" ht="35.25" customHeight="1">
      <c r="A71" s="157" t="s">
        <v>3</v>
      </c>
      <c r="B71" s="271" t="s">
        <v>201</v>
      </c>
      <c r="C71" s="271"/>
      <c r="D71" s="271"/>
      <c r="E71" s="271"/>
      <c r="F71" s="271"/>
      <c r="G71" s="271"/>
      <c r="H71" s="271"/>
      <c r="I71" s="271"/>
      <c r="J71" s="271"/>
      <c r="K71" s="271"/>
    </row>
    <row r="72" spans="1:11" s="158" customFormat="1" ht="33.75" customHeight="1">
      <c r="A72" s="157" t="s">
        <v>20</v>
      </c>
      <c r="B72" s="271" t="s">
        <v>202</v>
      </c>
      <c r="C72" s="271"/>
      <c r="D72" s="271"/>
      <c r="E72" s="271"/>
      <c r="F72" s="271"/>
      <c r="G72" s="271"/>
      <c r="H72" s="271"/>
      <c r="I72" s="271"/>
      <c r="J72" s="271"/>
      <c r="K72" s="271"/>
    </row>
    <row r="73" spans="1:11" s="23" customFormat="1" ht="17.5">
      <c r="A73" s="153"/>
      <c r="B73" s="27"/>
      <c r="C73" s="27"/>
      <c r="D73" s="27"/>
      <c r="E73" s="28"/>
      <c r="F73" s="27"/>
      <c r="G73" s="27"/>
      <c r="H73" s="27"/>
      <c r="I73" s="27"/>
      <c r="J73" s="28"/>
      <c r="K73" s="17"/>
    </row>
    <row r="74" spans="1:11" s="23" customFormat="1" ht="17.5">
      <c r="A74" s="153"/>
      <c r="B74" s="27"/>
      <c r="C74" s="27"/>
      <c r="D74" s="27"/>
      <c r="E74" s="28"/>
      <c r="F74" s="27"/>
      <c r="G74" s="27"/>
      <c r="H74" s="27"/>
      <c r="I74" s="27"/>
      <c r="J74" s="28"/>
      <c r="K74" s="17"/>
    </row>
  </sheetData>
  <mergeCells count="76">
    <mergeCell ref="B39:D39"/>
    <mergeCell ref="B48:D48"/>
    <mergeCell ref="B58:D58"/>
    <mergeCell ref="B52:D52"/>
    <mergeCell ref="F44:K44"/>
    <mergeCell ref="F56:K56"/>
    <mergeCell ref="F57:K57"/>
    <mergeCell ref="F53:K53"/>
    <mergeCell ref="F54:K54"/>
    <mergeCell ref="F58:K58"/>
    <mergeCell ref="A28:K28"/>
    <mergeCell ref="B35:D35"/>
    <mergeCell ref="B19:D19"/>
    <mergeCell ref="F24:K24"/>
    <mergeCell ref="F25:K25"/>
    <mergeCell ref="F35:K35"/>
    <mergeCell ref="F27:K27"/>
    <mergeCell ref="F29:K29"/>
    <mergeCell ref="F32:K32"/>
    <mergeCell ref="F31:K31"/>
    <mergeCell ref="F30:K30"/>
    <mergeCell ref="F34:K34"/>
    <mergeCell ref="F33:K33"/>
    <mergeCell ref="B29:D31"/>
    <mergeCell ref="F17:K17"/>
    <mergeCell ref="F19:K19"/>
    <mergeCell ref="F20:K20"/>
    <mergeCell ref="F21:K21"/>
    <mergeCell ref="F26:K26"/>
    <mergeCell ref="F22:K22"/>
    <mergeCell ref="F23:K23"/>
    <mergeCell ref="A18:K18"/>
    <mergeCell ref="A6:K6"/>
    <mergeCell ref="A7:K7"/>
    <mergeCell ref="A8:K8"/>
    <mergeCell ref="F15:K15"/>
    <mergeCell ref="F16:K16"/>
    <mergeCell ref="F11:K11"/>
    <mergeCell ref="B12:D12"/>
    <mergeCell ref="F12:K12"/>
    <mergeCell ref="B11:D11"/>
    <mergeCell ref="F14:K14"/>
    <mergeCell ref="A9:K9"/>
    <mergeCell ref="A13:K13"/>
    <mergeCell ref="B14:D14"/>
    <mergeCell ref="F36:K36"/>
    <mergeCell ref="F37:K37"/>
    <mergeCell ref="F39:K39"/>
    <mergeCell ref="F41:K41"/>
    <mergeCell ref="F42:K42"/>
    <mergeCell ref="F40:K40"/>
    <mergeCell ref="B72:K72"/>
    <mergeCell ref="F38:K38"/>
    <mergeCell ref="F43:K43"/>
    <mergeCell ref="F47:K47"/>
    <mergeCell ref="B44:D44"/>
    <mergeCell ref="B70:K70"/>
    <mergeCell ref="B71:K71"/>
    <mergeCell ref="F45:K45"/>
    <mergeCell ref="F46:K46"/>
    <mergeCell ref="F48:K48"/>
    <mergeCell ref="F49:K49"/>
    <mergeCell ref="F50:K50"/>
    <mergeCell ref="F51:K51"/>
    <mergeCell ref="F52:K52"/>
    <mergeCell ref="F55:K55"/>
    <mergeCell ref="F66:K66"/>
    <mergeCell ref="F59:K59"/>
    <mergeCell ref="F60:K60"/>
    <mergeCell ref="F61:K61"/>
    <mergeCell ref="F62:K62"/>
    <mergeCell ref="B69:K69"/>
    <mergeCell ref="B63:D63"/>
    <mergeCell ref="F63:K63"/>
    <mergeCell ref="F64:K64"/>
    <mergeCell ref="F65:K65"/>
  </mergeCells>
  <printOptions horizontalCentered="1"/>
  <pageMargins left="0.4" right="0.24" top="0.5" bottom="0.55000000000000004" header="0.34" footer="0.32"/>
  <pageSetup paperSize="9" scale="95" orientation="portrait" r:id="rId1"/>
  <headerFooter alignWithMargins="0">
    <oddFooter>&amp;R&amp;P dari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13"/>
  <sheetViews>
    <sheetView view="pageBreakPreview" topLeftCell="A66" zoomScaleNormal="100" zoomScaleSheetLayoutView="100" workbookViewId="0">
      <selection activeCell="E120" sqref="E120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10.26953125" style="106" bestFit="1" customWidth="1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151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FR.13-E2'!B33</f>
        <v>7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FR.13-E2'!C33</f>
        <v>Jumlah Dosen Tamu dari dalam dan luar Negeri (profesional, industrialis, penemu dan birokrat) yang diundang ke kampus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93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225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5" customHeight="1" thickTop="1" thickBot="1">
      <c r="B15" s="361" t="s">
        <v>17</v>
      </c>
      <c r="C15" s="362"/>
      <c r="D15" s="362"/>
      <c r="E15" s="362"/>
      <c r="F15" s="362"/>
      <c r="G15" s="150">
        <f>'LPLK FR.13-E2'!I33</f>
        <v>2</v>
      </c>
      <c r="H15" s="69"/>
      <c r="I15" s="69"/>
    </row>
    <row r="16" spans="1:9" ht="25" customHeight="1" thickTop="1" thickBot="1">
      <c r="B16" s="361" t="s">
        <v>18</v>
      </c>
      <c r="C16" s="362"/>
      <c r="D16" s="362"/>
      <c r="E16" s="362"/>
      <c r="F16" s="362"/>
      <c r="G16" s="75">
        <f>'LPLK FR.13-E2'!J33</f>
        <v>0.2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48.75" customHeight="1" thickTop="1" thickBot="1">
      <c r="B20" s="358" t="str">
        <f>'LPLK FR.13-E2'!O33</f>
        <v>Jumlah dosen tamu per prodi dari dalam dan/atau luar negeri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25" customHeight="1" thickTop="1" thickBot="1">
      <c r="B24" s="78" t="s">
        <v>68</v>
      </c>
      <c r="C24" s="344" t="s">
        <v>226</v>
      </c>
      <c r="D24" s="344"/>
      <c r="E24" s="344"/>
      <c r="F24" s="345"/>
      <c r="G24" s="155">
        <v>2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25" customHeight="1" thickTop="1" thickBot="1">
      <c r="B25" s="111"/>
      <c r="C25" s="112" t="s">
        <v>93</v>
      </c>
      <c r="D25" s="376" t="s">
        <v>70</v>
      </c>
      <c r="E25" s="376"/>
      <c r="F25" s="113"/>
      <c r="G25" s="117">
        <f>G24</f>
        <v>2</v>
      </c>
      <c r="H25" s="69"/>
      <c r="I25" s="69"/>
      <c r="L25" s="13"/>
    </row>
    <row r="26" spans="1:16" ht="8.25" customHeight="1">
      <c r="B26" s="76"/>
      <c r="C26" s="76"/>
      <c r="D26" s="76"/>
      <c r="E26" s="76"/>
      <c r="F26" s="76"/>
      <c r="G26" s="77"/>
      <c r="H26" s="69"/>
      <c r="I26" s="69"/>
      <c r="L26" s="13"/>
    </row>
    <row r="27" spans="1:16">
      <c r="A27" s="70" t="s">
        <v>26</v>
      </c>
      <c r="B27" s="84" t="s">
        <v>67</v>
      </c>
      <c r="C27" s="84"/>
      <c r="D27" s="72" t="s">
        <v>13</v>
      </c>
      <c r="E27" s="69"/>
      <c r="F27" s="69"/>
      <c r="G27" s="69"/>
      <c r="H27" s="69"/>
      <c r="I27" s="69"/>
    </row>
    <row r="28" spans="1:16" ht="8.25" customHeight="1" thickBot="1">
      <c r="B28" s="69"/>
      <c r="C28" s="69"/>
      <c r="D28" s="69"/>
      <c r="E28" s="69"/>
      <c r="F28" s="69"/>
      <c r="G28" s="69"/>
      <c r="H28" s="69"/>
      <c r="I28" s="69"/>
    </row>
    <row r="29" spans="1:16" ht="23.25" customHeight="1" thickTop="1" thickBot="1">
      <c r="B29" s="351" t="s">
        <v>74</v>
      </c>
      <c r="C29" s="352"/>
      <c r="D29" s="352"/>
      <c r="E29" s="352"/>
      <c r="F29" s="352"/>
      <c r="G29" s="118">
        <f>G25</f>
        <v>2</v>
      </c>
      <c r="H29" s="69"/>
      <c r="I29" s="69"/>
    </row>
    <row r="30" spans="1:16" ht="23.25" customHeight="1" thickTop="1" thickBot="1">
      <c r="B30" s="351" t="s">
        <v>11</v>
      </c>
      <c r="C30" s="352"/>
      <c r="D30" s="352"/>
      <c r="E30" s="352"/>
      <c r="F30" s="352"/>
      <c r="G30" s="152">
        <f>G15</f>
        <v>2</v>
      </c>
      <c r="H30" s="69"/>
      <c r="I30" s="69"/>
    </row>
    <row r="31" spans="1:16" ht="25" customHeight="1" thickTop="1">
      <c r="B31" s="365" t="s">
        <v>77</v>
      </c>
      <c r="C31" s="366"/>
      <c r="D31" s="354" t="str">
        <f>B29</f>
        <v>Realisasi Kinerja</v>
      </c>
      <c r="E31" s="354"/>
      <c r="F31" s="370" t="s">
        <v>25</v>
      </c>
      <c r="G31" s="363">
        <f>(G29/G30)*100%</f>
        <v>1</v>
      </c>
      <c r="H31" s="69"/>
      <c r="I31" s="69"/>
      <c r="L31" s="13"/>
    </row>
    <row r="32" spans="1:16" ht="29.25" customHeight="1" thickBot="1">
      <c r="B32" s="367"/>
      <c r="C32" s="368"/>
      <c r="D32" s="355" t="str">
        <f>B30</f>
        <v>Target</v>
      </c>
      <c r="E32" s="355"/>
      <c r="F32" s="371"/>
      <c r="G32" s="364"/>
      <c r="H32" s="69"/>
      <c r="I32" s="69"/>
      <c r="L32" s="13"/>
    </row>
    <row r="33" spans="1:12" ht="8.25" customHeight="1" thickTop="1">
      <c r="B33" s="76"/>
      <c r="C33" s="76"/>
      <c r="D33" s="76"/>
      <c r="E33" s="76"/>
      <c r="F33" s="76"/>
      <c r="G33" s="77"/>
      <c r="H33" s="69"/>
      <c r="I33" s="69"/>
      <c r="L33" s="13"/>
    </row>
    <row r="34" spans="1:12">
      <c r="A34" s="70" t="s">
        <v>29</v>
      </c>
      <c r="B34" s="84" t="s">
        <v>75</v>
      </c>
      <c r="C34" s="84"/>
      <c r="D34" s="72" t="s">
        <v>13</v>
      </c>
      <c r="E34" s="69"/>
      <c r="F34" s="69"/>
      <c r="G34" s="69"/>
      <c r="H34" s="69"/>
      <c r="I34" s="69"/>
    </row>
    <row r="35" spans="1:12" ht="8.25" customHeight="1" thickBot="1">
      <c r="B35" s="69"/>
      <c r="C35" s="69"/>
      <c r="D35" s="69"/>
      <c r="E35" s="69"/>
      <c r="F35" s="69"/>
      <c r="G35" s="69"/>
      <c r="H35" s="69"/>
      <c r="I35" s="69"/>
    </row>
    <row r="36" spans="1:12" ht="25" customHeight="1" thickTop="1" thickBot="1">
      <c r="B36" s="86" t="s">
        <v>100</v>
      </c>
      <c r="C36" s="87"/>
      <c r="D36" s="87"/>
      <c r="E36" s="87"/>
      <c r="F36" s="88"/>
      <c r="G36" s="89">
        <f>G31</f>
        <v>1</v>
      </c>
      <c r="H36" s="69"/>
      <c r="I36" s="69"/>
    </row>
    <row r="37" spans="1:12" ht="24.75" customHeight="1" thickTop="1" thickBot="1">
      <c r="B37" s="81" t="s">
        <v>27</v>
      </c>
      <c r="C37" s="82"/>
      <c r="D37" s="82"/>
      <c r="E37" s="82"/>
      <c r="F37" s="79" t="s">
        <v>101</v>
      </c>
      <c r="G37" s="90" t="s">
        <v>28</v>
      </c>
      <c r="H37" s="69"/>
      <c r="I37" s="69"/>
    </row>
    <row r="38" spans="1:12" ht="15" thickTop="1">
      <c r="B38" s="91" t="s">
        <v>117</v>
      </c>
      <c r="C38" s="92"/>
      <c r="D38" s="92"/>
      <c r="E38" s="92"/>
      <c r="F38" s="93">
        <v>0</v>
      </c>
      <c r="G38" s="94">
        <v>0</v>
      </c>
      <c r="H38" s="69"/>
      <c r="I38" s="69"/>
    </row>
    <row r="39" spans="1:12">
      <c r="B39" s="91" t="s">
        <v>118</v>
      </c>
      <c r="C39" s="92"/>
      <c r="D39" s="92"/>
      <c r="E39" s="92"/>
      <c r="F39" s="93">
        <v>0.3</v>
      </c>
      <c r="G39" s="94">
        <v>0.5</v>
      </c>
      <c r="H39" s="69"/>
      <c r="I39" s="69"/>
    </row>
    <row r="40" spans="1:12" ht="15" customHeight="1">
      <c r="B40" s="91" t="s">
        <v>119</v>
      </c>
      <c r="C40" s="92"/>
      <c r="D40" s="92"/>
      <c r="E40" s="92"/>
      <c r="F40" s="93">
        <v>0.5</v>
      </c>
      <c r="G40" s="94">
        <v>1</v>
      </c>
      <c r="H40" s="69"/>
      <c r="I40" s="69"/>
    </row>
    <row r="41" spans="1:12" ht="15" customHeight="1">
      <c r="B41" s="91" t="s">
        <v>120</v>
      </c>
      <c r="C41" s="92"/>
      <c r="D41" s="92"/>
      <c r="E41" s="92"/>
      <c r="F41" s="93">
        <v>0.75</v>
      </c>
      <c r="G41" s="94">
        <v>1.1000000000000001</v>
      </c>
      <c r="H41" s="69"/>
      <c r="I41" s="69"/>
    </row>
    <row r="42" spans="1:12">
      <c r="B42" s="91" t="s">
        <v>121</v>
      </c>
      <c r="C42" s="92"/>
      <c r="D42" s="92"/>
      <c r="E42" s="92"/>
      <c r="F42" s="93">
        <v>0.9</v>
      </c>
      <c r="G42" s="94">
        <v>1.1000000000000001</v>
      </c>
      <c r="H42" s="69"/>
      <c r="I42" s="69"/>
    </row>
    <row r="43" spans="1:12">
      <c r="B43" s="91" t="s">
        <v>123</v>
      </c>
      <c r="C43" s="92"/>
      <c r="D43" s="92"/>
      <c r="E43" s="92"/>
      <c r="F43" s="93">
        <v>1</v>
      </c>
      <c r="G43" s="94">
        <v>1.1000000000000001</v>
      </c>
      <c r="H43" s="69"/>
      <c r="I43" s="69"/>
    </row>
    <row r="44" spans="1:12" ht="15" thickBot="1">
      <c r="B44" s="91" t="s">
        <v>122</v>
      </c>
      <c r="C44" s="92"/>
      <c r="D44" s="92"/>
      <c r="E44" s="92"/>
      <c r="F44" s="95">
        <v>1</v>
      </c>
      <c r="G44" s="94">
        <v>1.1000000000000001</v>
      </c>
      <c r="H44" s="69"/>
      <c r="I44" s="69"/>
    </row>
    <row r="45" spans="1:12" ht="25" customHeight="1" thickTop="1" thickBot="1">
      <c r="B45" s="107" t="s">
        <v>76</v>
      </c>
      <c r="C45" s="96"/>
      <c r="D45" s="87"/>
      <c r="E45" s="87"/>
      <c r="F45" s="90"/>
      <c r="G45" s="97">
        <f>IF(G36=F38,G38,IF(G36&lt;=F39,G39,IF(G36&lt;=F40,G40,IF(G36&lt;=F41,G41,IF(G36&lt;=F42,G42,IF(G36&lt;=F43,G43,IF(G36&gt;F44,G44)))))))</f>
        <v>1.1000000000000001</v>
      </c>
      <c r="H45" s="69"/>
      <c r="I45" s="69"/>
    </row>
    <row r="46" spans="1:12" ht="8.25" customHeight="1" thickTop="1">
      <c r="B46" s="76"/>
      <c r="C46" s="76"/>
      <c r="D46" s="76"/>
      <c r="E46" s="76"/>
      <c r="F46" s="76"/>
      <c r="G46" s="77"/>
      <c r="H46" s="69"/>
      <c r="I46" s="69"/>
      <c r="L46" s="13"/>
    </row>
    <row r="47" spans="1:12">
      <c r="A47" s="70" t="s">
        <v>32</v>
      </c>
      <c r="B47" s="84" t="s">
        <v>30</v>
      </c>
      <c r="C47" s="84"/>
      <c r="D47" s="72" t="s">
        <v>13</v>
      </c>
      <c r="E47" s="69"/>
      <c r="F47" s="69"/>
      <c r="G47" s="69"/>
      <c r="H47" s="69"/>
      <c r="I47" s="69"/>
    </row>
    <row r="48" spans="1:12" ht="8.25" customHeight="1" thickBot="1">
      <c r="B48" s="69"/>
      <c r="C48" s="69"/>
      <c r="D48" s="69"/>
      <c r="E48" s="69"/>
      <c r="F48" s="69"/>
      <c r="G48" s="69"/>
      <c r="H48" s="69"/>
      <c r="I48" s="69"/>
    </row>
    <row r="49" spans="1:11" ht="25" customHeight="1" thickTop="1" thickBot="1">
      <c r="B49" s="351" t="s">
        <v>76</v>
      </c>
      <c r="C49" s="352"/>
      <c r="D49" s="352"/>
      <c r="E49" s="352"/>
      <c r="F49" s="352"/>
      <c r="G49" s="75">
        <f>G45</f>
        <v>1.1000000000000001</v>
      </c>
      <c r="H49" s="69"/>
      <c r="I49" s="69"/>
    </row>
    <row r="50" spans="1:11" ht="25" customHeight="1" thickTop="1" thickBot="1">
      <c r="B50" s="351" t="s">
        <v>5</v>
      </c>
      <c r="C50" s="352"/>
      <c r="D50" s="352"/>
      <c r="E50" s="352"/>
      <c r="F50" s="352"/>
      <c r="G50" s="75">
        <f>G16</f>
        <v>0.2</v>
      </c>
      <c r="H50" s="69"/>
      <c r="I50" s="69"/>
    </row>
    <row r="51" spans="1:11" s="15" customFormat="1" ht="25" customHeight="1" thickTop="1" thickBot="1">
      <c r="A51" s="98"/>
      <c r="B51" s="348" t="s">
        <v>31</v>
      </c>
      <c r="C51" s="349"/>
      <c r="D51" s="350" t="s">
        <v>78</v>
      </c>
      <c r="E51" s="350"/>
      <c r="F51" s="108"/>
      <c r="G51" s="120">
        <f>G49*G50</f>
        <v>0.22000000000000003</v>
      </c>
      <c r="H51" s="99"/>
      <c r="I51" s="99"/>
    </row>
    <row r="52" spans="1:11" ht="15" thickTop="1">
      <c r="B52" s="69"/>
      <c r="C52" s="69"/>
      <c r="D52" s="69"/>
      <c r="E52" s="69"/>
      <c r="F52" s="69"/>
      <c r="G52" s="69"/>
      <c r="H52" s="69"/>
      <c r="I52" s="69"/>
    </row>
    <row r="53" spans="1:11">
      <c r="B53" s="69"/>
      <c r="C53" s="69"/>
      <c r="D53" s="69"/>
      <c r="E53" s="69"/>
      <c r="F53" s="69"/>
      <c r="G53" s="69"/>
      <c r="H53" s="69"/>
      <c r="I53" s="69"/>
    </row>
    <row r="54" spans="1:1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218</v>
      </c>
      <c r="D57" s="69"/>
      <c r="E57" s="69"/>
      <c r="F57" s="69"/>
      <c r="G57" s="69"/>
      <c r="H57" s="69"/>
      <c r="I57" s="69"/>
    </row>
    <row r="58" spans="1:11" s="16" customFormat="1" ht="23.25" customHeight="1" thickBot="1">
      <c r="A58" s="100"/>
      <c r="B58" s="101" t="s">
        <v>4</v>
      </c>
      <c r="C58" s="101" t="s">
        <v>227</v>
      </c>
      <c r="D58" s="101" t="s">
        <v>228</v>
      </c>
      <c r="E58" s="101" t="s">
        <v>229</v>
      </c>
      <c r="F58" s="346" t="s">
        <v>135</v>
      </c>
      <c r="G58" s="347"/>
      <c r="H58" s="102"/>
      <c r="I58" s="102"/>
    </row>
    <row r="59" spans="1:11">
      <c r="B59" s="103">
        <v>1</v>
      </c>
      <c r="C59" s="104" t="s">
        <v>450</v>
      </c>
      <c r="D59" s="105" t="s">
        <v>452</v>
      </c>
      <c r="E59" s="105" t="s">
        <v>451</v>
      </c>
      <c r="F59" s="343" t="s">
        <v>446</v>
      </c>
      <c r="G59" s="342"/>
      <c r="H59" s="69"/>
      <c r="I59" s="69"/>
      <c r="J59" s="332" t="s">
        <v>131</v>
      </c>
      <c r="K59" s="336" t="s">
        <v>132</v>
      </c>
    </row>
    <row r="60" spans="1:11">
      <c r="B60" s="103">
        <v>2</v>
      </c>
      <c r="C60" s="104" t="s">
        <v>453</v>
      </c>
      <c r="D60" s="105" t="s">
        <v>452</v>
      </c>
      <c r="E60" s="251">
        <v>44026</v>
      </c>
      <c r="F60" s="343" t="s">
        <v>446</v>
      </c>
      <c r="G60" s="342"/>
      <c r="H60" s="69"/>
      <c r="I60" s="69"/>
      <c r="J60" s="333"/>
      <c r="K60" s="338"/>
    </row>
    <row r="61" spans="1:11">
      <c r="B61" s="103"/>
      <c r="C61" s="104"/>
      <c r="D61" s="105"/>
      <c r="E61" s="105"/>
      <c r="F61" s="343"/>
      <c r="G61" s="342"/>
      <c r="H61" s="69"/>
      <c r="I61" s="69"/>
      <c r="J61" s="333"/>
      <c r="K61" s="338"/>
    </row>
    <row r="62" spans="1:11">
      <c r="B62" s="103"/>
      <c r="C62" s="104"/>
      <c r="D62" s="105"/>
      <c r="E62" s="105"/>
      <c r="F62" s="343"/>
      <c r="G62" s="342"/>
      <c r="H62" s="69"/>
      <c r="I62" s="69"/>
      <c r="J62" s="333"/>
      <c r="K62" s="338"/>
    </row>
    <row r="63" spans="1:11">
      <c r="B63" s="103"/>
      <c r="C63" s="104"/>
      <c r="D63" s="105"/>
      <c r="E63" s="105"/>
      <c r="F63" s="343"/>
      <c r="G63" s="342"/>
      <c r="H63" s="69"/>
      <c r="I63" s="69"/>
      <c r="J63" s="333"/>
      <c r="K63" s="338"/>
    </row>
    <row r="64" spans="1:11">
      <c r="B64" s="103"/>
      <c r="C64" s="104"/>
      <c r="D64" s="105"/>
      <c r="E64" s="105"/>
      <c r="F64" s="343"/>
      <c r="G64" s="342"/>
      <c r="H64" s="69"/>
      <c r="I64" s="69"/>
      <c r="J64" s="333"/>
      <c r="K64" s="338"/>
    </row>
    <row r="65" spans="1:16">
      <c r="B65" s="103"/>
      <c r="C65" s="104"/>
      <c r="D65" s="105"/>
      <c r="E65" s="105"/>
      <c r="F65" s="343"/>
      <c r="G65" s="342"/>
      <c r="H65" s="69"/>
      <c r="I65" s="69"/>
      <c r="J65" s="333"/>
      <c r="K65" s="338"/>
    </row>
    <row r="66" spans="1:16">
      <c r="B66" s="103"/>
      <c r="C66" s="104"/>
      <c r="D66" s="105"/>
      <c r="E66" s="105"/>
      <c r="F66" s="343"/>
      <c r="G66" s="342"/>
      <c r="H66" s="69"/>
      <c r="I66" s="69"/>
      <c r="J66" s="333"/>
      <c r="K66" s="338"/>
    </row>
    <row r="67" spans="1:16">
      <c r="B67" s="103"/>
      <c r="C67" s="104"/>
      <c r="D67" s="105"/>
      <c r="E67" s="105"/>
      <c r="F67" s="343"/>
      <c r="G67" s="342"/>
      <c r="H67" s="69"/>
      <c r="I67" s="69"/>
      <c r="J67" s="333"/>
      <c r="K67" s="338"/>
    </row>
    <row r="68" spans="1:16">
      <c r="B68" s="103"/>
      <c r="C68" s="104"/>
      <c r="D68" s="105"/>
      <c r="E68" s="105"/>
      <c r="F68" s="343"/>
      <c r="G68" s="342"/>
      <c r="H68" s="69"/>
      <c r="I68" s="69"/>
      <c r="J68" s="333"/>
      <c r="K68" s="338"/>
    </row>
    <row r="69" spans="1:16" ht="15" thickBot="1">
      <c r="B69" s="103"/>
      <c r="C69" s="104"/>
      <c r="D69" s="105"/>
      <c r="E69" s="105"/>
      <c r="F69" s="343"/>
      <c r="G69" s="342"/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230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205</v>
      </c>
      <c r="D73" s="69"/>
      <c r="E73" s="69"/>
      <c r="F73" s="69"/>
      <c r="G73" s="69"/>
      <c r="H73" s="69"/>
      <c r="I73" s="69"/>
    </row>
    <row r="74" spans="1:16">
      <c r="B74" s="69"/>
      <c r="C74" s="69"/>
      <c r="D74" s="69"/>
      <c r="E74" s="69"/>
      <c r="F74" s="69"/>
      <c r="G74" s="69"/>
      <c r="H74" s="69"/>
      <c r="I74" s="69"/>
    </row>
    <row r="75" spans="1:16">
      <c r="A75" s="70" t="s">
        <v>190</v>
      </c>
      <c r="B75" s="84" t="s">
        <v>191</v>
      </c>
      <c r="C75" s="84"/>
      <c r="D75" s="72" t="s">
        <v>13</v>
      </c>
      <c r="E75" s="69"/>
      <c r="F75" s="69"/>
      <c r="G75" s="69"/>
      <c r="H75" s="69"/>
      <c r="I75" s="69"/>
    </row>
    <row r="76" spans="1:16" ht="15" thickBot="1">
      <c r="B76" s="69"/>
      <c r="C76" s="69"/>
      <c r="D76" s="69"/>
      <c r="E76" s="69"/>
      <c r="F76" s="69"/>
      <c r="G76" s="69"/>
      <c r="H76" s="69"/>
      <c r="J76" s="147"/>
      <c r="K76" s="147"/>
    </row>
    <row r="77" spans="1:16" ht="15" thickBot="1">
      <c r="B77" s="69" t="s">
        <v>192</v>
      </c>
      <c r="C77" s="169" t="s">
        <v>196</v>
      </c>
      <c r="D77" s="69"/>
      <c r="E77" s="69"/>
      <c r="F77" s="69"/>
      <c r="G77" s="69"/>
      <c r="H77" s="69"/>
      <c r="J77" s="146" t="s">
        <v>131</v>
      </c>
      <c r="K77" s="330" t="s">
        <v>199</v>
      </c>
      <c r="L77" s="330"/>
      <c r="M77" s="330"/>
      <c r="N77" s="330"/>
      <c r="O77" s="330"/>
      <c r="P77" s="331"/>
    </row>
    <row r="78" spans="1:16" ht="15" thickBot="1">
      <c r="B78" s="69"/>
      <c r="C78" s="69"/>
      <c r="D78" s="69"/>
      <c r="E78" s="69"/>
      <c r="F78" s="69"/>
      <c r="G78" s="69"/>
      <c r="H78" s="69"/>
      <c r="J78" s="147"/>
      <c r="K78" s="147"/>
    </row>
    <row r="79" spans="1:16">
      <c r="B79" s="69"/>
      <c r="C79" s="170"/>
      <c r="D79" s="171"/>
      <c r="E79" s="171"/>
      <c r="F79" s="171"/>
      <c r="G79" s="172"/>
      <c r="H79" s="69"/>
      <c r="J79" s="332" t="s">
        <v>131</v>
      </c>
      <c r="K79" s="335" t="s">
        <v>198</v>
      </c>
      <c r="L79" s="335"/>
      <c r="M79" s="335"/>
      <c r="N79" s="335"/>
      <c r="O79" s="336"/>
    </row>
    <row r="80" spans="1:16">
      <c r="B80" s="69"/>
      <c r="C80" s="173"/>
      <c r="D80" s="174"/>
      <c r="E80" s="174"/>
      <c r="F80" s="174"/>
      <c r="G80" s="175"/>
      <c r="H80" s="69"/>
      <c r="J80" s="333"/>
      <c r="K80" s="337"/>
      <c r="L80" s="337"/>
      <c r="M80" s="337"/>
      <c r="N80" s="337"/>
      <c r="O80" s="338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 ht="15" thickBot="1">
      <c r="B93" s="69"/>
      <c r="C93" s="176"/>
      <c r="D93" s="177"/>
      <c r="E93" s="177"/>
      <c r="F93" s="177"/>
      <c r="G93" s="178"/>
      <c r="H93" s="69"/>
      <c r="J93" s="334"/>
      <c r="K93" s="339"/>
      <c r="L93" s="339"/>
      <c r="M93" s="339"/>
      <c r="N93" s="339"/>
      <c r="O93" s="340"/>
    </row>
    <row r="94" spans="2:16" ht="15" thickBot="1">
      <c r="B94" s="69"/>
      <c r="C94" s="69"/>
      <c r="D94" s="69"/>
      <c r="E94" s="69"/>
      <c r="F94" s="69"/>
      <c r="G94" s="69"/>
      <c r="H94" s="69"/>
      <c r="K94" s="147"/>
      <c r="L94" s="147"/>
      <c r="M94" s="147"/>
      <c r="N94" s="147"/>
      <c r="O94" s="147"/>
    </row>
    <row r="95" spans="2:16" ht="15" thickBot="1">
      <c r="B95" s="69" t="s">
        <v>197</v>
      </c>
      <c r="C95" s="169" t="s">
        <v>196</v>
      </c>
      <c r="D95" s="69"/>
      <c r="E95" s="69"/>
      <c r="F95" s="69"/>
      <c r="G95" s="69"/>
      <c r="H95" s="69"/>
      <c r="J95" s="146" t="s">
        <v>131</v>
      </c>
      <c r="K95" s="330" t="s">
        <v>199</v>
      </c>
      <c r="L95" s="330"/>
      <c r="M95" s="330"/>
      <c r="N95" s="330"/>
      <c r="O95" s="330"/>
      <c r="P95" s="331"/>
    </row>
    <row r="96" spans="2:16" ht="15" thickBot="1">
      <c r="B96" s="69"/>
      <c r="C96" s="69"/>
      <c r="D96" s="69"/>
      <c r="E96" s="69"/>
      <c r="F96" s="69"/>
      <c r="G96" s="69"/>
      <c r="H96" s="69"/>
      <c r="J96" s="147"/>
      <c r="K96" s="147"/>
    </row>
    <row r="97" spans="2:15">
      <c r="B97" s="69"/>
      <c r="C97" s="170"/>
      <c r="D97" s="171"/>
      <c r="E97" s="171"/>
      <c r="F97" s="171"/>
      <c r="G97" s="172"/>
      <c r="H97" s="69"/>
      <c r="J97" s="332" t="s">
        <v>131</v>
      </c>
      <c r="K97" s="335" t="s">
        <v>198</v>
      </c>
      <c r="L97" s="335"/>
      <c r="M97" s="335"/>
      <c r="N97" s="335"/>
      <c r="O97" s="336"/>
    </row>
    <row r="98" spans="2:15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 ht="15" thickBot="1">
      <c r="B111" s="69"/>
      <c r="C111" s="176"/>
      <c r="D111" s="177"/>
      <c r="E111" s="177"/>
      <c r="F111" s="177"/>
      <c r="G111" s="178"/>
      <c r="H111" s="69"/>
      <c r="J111" s="334"/>
      <c r="K111" s="339"/>
      <c r="L111" s="339"/>
      <c r="M111" s="339"/>
      <c r="N111" s="339"/>
      <c r="O111" s="340"/>
    </row>
    <row r="112" spans="2:15">
      <c r="B112" s="69"/>
      <c r="C112" s="69"/>
      <c r="D112" s="69"/>
      <c r="E112" s="69"/>
      <c r="F112" s="69"/>
      <c r="G112" s="69"/>
      <c r="H112" s="69"/>
    </row>
    <row r="113" spans="2:8">
      <c r="B113" s="69"/>
      <c r="C113" s="69"/>
      <c r="D113" s="69"/>
      <c r="E113" s="69"/>
      <c r="F113" s="69"/>
      <c r="G113" s="69"/>
      <c r="H113" s="69"/>
    </row>
  </sheetData>
  <mergeCells count="40">
    <mergeCell ref="C24:F24"/>
    <mergeCell ref="A7:H7"/>
    <mergeCell ref="E10:G10"/>
    <mergeCell ref="B15:F15"/>
    <mergeCell ref="B16:F16"/>
    <mergeCell ref="B20:G20"/>
    <mergeCell ref="D25:E25"/>
    <mergeCell ref="B29:F29"/>
    <mergeCell ref="B30:F30"/>
    <mergeCell ref="B31:C32"/>
    <mergeCell ref="D31:E31"/>
    <mergeCell ref="F31:F32"/>
    <mergeCell ref="G31:G32"/>
    <mergeCell ref="D32:E32"/>
    <mergeCell ref="B49:F49"/>
    <mergeCell ref="B50:F50"/>
    <mergeCell ref="B51:C51"/>
    <mergeCell ref="D51:E51"/>
    <mergeCell ref="F58:G58"/>
    <mergeCell ref="F59:G59"/>
    <mergeCell ref="J59:J69"/>
    <mergeCell ref="K59:K6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K95:P95"/>
    <mergeCell ref="J97:J111"/>
    <mergeCell ref="K97:O111"/>
    <mergeCell ref="K71:P71"/>
    <mergeCell ref="K24:P24"/>
    <mergeCell ref="K77:P77"/>
    <mergeCell ref="J79:J93"/>
    <mergeCell ref="K79:O93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13"/>
  <sheetViews>
    <sheetView view="pageBreakPreview" topLeftCell="A26" zoomScale="90" zoomScaleNormal="100" zoomScaleSheetLayoutView="90" workbookViewId="0">
      <selection activeCell="D62" sqref="D62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9.1796875" style="106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151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FR.13-E2'!B34</f>
        <v>8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FR.13-E2'!C34</f>
        <v>Jumlah kegiatan pengembangan kurikulum sesuai dengan KKNI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93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231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5" customHeight="1" thickTop="1" thickBot="1">
      <c r="B15" s="361" t="s">
        <v>17</v>
      </c>
      <c r="C15" s="362"/>
      <c r="D15" s="362"/>
      <c r="E15" s="362"/>
      <c r="F15" s="362"/>
      <c r="G15" s="118">
        <f>'LPLK FR.13-E2'!I34</f>
        <v>1</v>
      </c>
      <c r="H15" s="69"/>
      <c r="I15" s="69"/>
    </row>
    <row r="16" spans="1:9" ht="25" customHeight="1" thickTop="1" thickBot="1">
      <c r="B16" s="361" t="s">
        <v>18</v>
      </c>
      <c r="C16" s="362"/>
      <c r="D16" s="362"/>
      <c r="E16" s="362"/>
      <c r="F16" s="362"/>
      <c r="G16" s="75">
        <f>'LPLK FR.13-E2'!J34</f>
        <v>0.13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48.75" customHeight="1" thickTop="1" thickBot="1">
      <c r="B20" s="358" t="str">
        <f>'LPLK FR.13-E2'!O34</f>
        <v>Jumlah kegiatan/rapat/workshop/dll tentang pengembangan kurikulum sesuai KKNI (dibuktikan dengan laporan kegiatan/rapat/workshop)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25" customHeight="1" thickTop="1" thickBot="1">
      <c r="B24" s="78" t="s">
        <v>68</v>
      </c>
      <c r="C24" s="344" t="s">
        <v>232</v>
      </c>
      <c r="D24" s="344"/>
      <c r="E24" s="344"/>
      <c r="F24" s="345"/>
      <c r="G24" s="155">
        <v>3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25" customHeight="1" thickTop="1" thickBot="1">
      <c r="B25" s="111"/>
      <c r="C25" s="112" t="s">
        <v>93</v>
      </c>
      <c r="D25" s="376" t="s">
        <v>70</v>
      </c>
      <c r="E25" s="376"/>
      <c r="F25" s="113"/>
      <c r="G25" s="117">
        <f>G24</f>
        <v>3</v>
      </c>
      <c r="H25" s="69"/>
      <c r="I25" s="69"/>
      <c r="L25" s="13"/>
    </row>
    <row r="26" spans="1:16" ht="8.25" customHeight="1">
      <c r="B26" s="76"/>
      <c r="C26" s="76"/>
      <c r="D26" s="76"/>
      <c r="E26" s="76"/>
      <c r="F26" s="76"/>
      <c r="G26" s="77"/>
      <c r="H26" s="69"/>
      <c r="I26" s="69"/>
      <c r="L26" s="13"/>
    </row>
    <row r="27" spans="1:16">
      <c r="A27" s="70" t="s">
        <v>26</v>
      </c>
      <c r="B27" s="84" t="s">
        <v>67</v>
      </c>
      <c r="C27" s="84"/>
      <c r="D27" s="72" t="s">
        <v>13</v>
      </c>
      <c r="E27" s="69"/>
      <c r="F27" s="69"/>
      <c r="G27" s="69"/>
      <c r="H27" s="69"/>
      <c r="I27" s="69"/>
    </row>
    <row r="28" spans="1:16" ht="8.25" customHeight="1" thickBot="1">
      <c r="B28" s="69"/>
      <c r="C28" s="69"/>
      <c r="D28" s="69"/>
      <c r="E28" s="69"/>
      <c r="F28" s="69"/>
      <c r="G28" s="69"/>
      <c r="H28" s="69"/>
      <c r="I28" s="69"/>
    </row>
    <row r="29" spans="1:16" ht="23.25" customHeight="1" thickTop="1" thickBot="1">
      <c r="B29" s="351" t="s">
        <v>74</v>
      </c>
      <c r="C29" s="352"/>
      <c r="D29" s="352"/>
      <c r="E29" s="352"/>
      <c r="F29" s="352"/>
      <c r="G29" s="118">
        <f>G25</f>
        <v>3</v>
      </c>
      <c r="H29" s="69"/>
      <c r="I29" s="69"/>
    </row>
    <row r="30" spans="1:16" ht="23.25" customHeight="1" thickTop="1" thickBot="1">
      <c r="B30" s="351" t="s">
        <v>11</v>
      </c>
      <c r="C30" s="352"/>
      <c r="D30" s="352"/>
      <c r="E30" s="352"/>
      <c r="F30" s="352"/>
      <c r="G30" s="119">
        <f>G15</f>
        <v>1</v>
      </c>
      <c r="H30" s="69"/>
      <c r="I30" s="69"/>
    </row>
    <row r="31" spans="1:16" ht="25" customHeight="1" thickTop="1">
      <c r="B31" s="365" t="s">
        <v>77</v>
      </c>
      <c r="C31" s="366"/>
      <c r="D31" s="354" t="str">
        <f>B29</f>
        <v>Realisasi Kinerja</v>
      </c>
      <c r="E31" s="354"/>
      <c r="F31" s="370" t="s">
        <v>25</v>
      </c>
      <c r="G31" s="363">
        <f>(G29/G30)*100%</f>
        <v>3</v>
      </c>
      <c r="H31" s="69"/>
      <c r="I31" s="69"/>
      <c r="L31" s="13"/>
    </row>
    <row r="32" spans="1:16" ht="29.25" customHeight="1" thickBot="1">
      <c r="B32" s="367"/>
      <c r="C32" s="368"/>
      <c r="D32" s="355" t="str">
        <f>B30</f>
        <v>Target</v>
      </c>
      <c r="E32" s="355"/>
      <c r="F32" s="371"/>
      <c r="G32" s="364"/>
      <c r="H32" s="69"/>
      <c r="I32" s="69"/>
      <c r="L32" s="13"/>
    </row>
    <row r="33" spans="1:12" ht="8.25" customHeight="1" thickTop="1">
      <c r="B33" s="76"/>
      <c r="C33" s="76"/>
      <c r="D33" s="76"/>
      <c r="E33" s="76"/>
      <c r="F33" s="76"/>
      <c r="G33" s="77"/>
      <c r="H33" s="69"/>
      <c r="I33" s="69"/>
      <c r="L33" s="13"/>
    </row>
    <row r="34" spans="1:12">
      <c r="A34" s="70" t="s">
        <v>29</v>
      </c>
      <c r="B34" s="84" t="s">
        <v>75</v>
      </c>
      <c r="C34" s="84"/>
      <c r="D34" s="72" t="s">
        <v>13</v>
      </c>
      <c r="E34" s="69"/>
      <c r="F34" s="69"/>
      <c r="G34" s="69"/>
      <c r="H34" s="69"/>
      <c r="I34" s="69"/>
    </row>
    <row r="35" spans="1:12" ht="8.25" customHeight="1" thickBot="1">
      <c r="B35" s="69"/>
      <c r="C35" s="69"/>
      <c r="D35" s="69"/>
      <c r="E35" s="69"/>
      <c r="F35" s="69"/>
      <c r="G35" s="69"/>
      <c r="H35" s="69"/>
      <c r="I35" s="69"/>
    </row>
    <row r="36" spans="1:12" ht="25" customHeight="1" thickTop="1" thickBot="1">
      <c r="B36" s="86" t="s">
        <v>100</v>
      </c>
      <c r="C36" s="87"/>
      <c r="D36" s="87"/>
      <c r="E36" s="87"/>
      <c r="F36" s="88"/>
      <c r="G36" s="89">
        <f>G31</f>
        <v>3</v>
      </c>
      <c r="H36" s="69"/>
      <c r="I36" s="69"/>
    </row>
    <row r="37" spans="1:12" ht="24.75" customHeight="1" thickTop="1" thickBot="1">
      <c r="B37" s="81" t="s">
        <v>27</v>
      </c>
      <c r="C37" s="82"/>
      <c r="D37" s="82"/>
      <c r="E37" s="82"/>
      <c r="F37" s="79" t="s">
        <v>101</v>
      </c>
      <c r="G37" s="90" t="s">
        <v>28</v>
      </c>
      <c r="H37" s="69"/>
      <c r="I37" s="69"/>
    </row>
    <row r="38" spans="1:12" ht="15" thickTop="1">
      <c r="B38" s="91" t="s">
        <v>117</v>
      </c>
      <c r="C38" s="92"/>
      <c r="D38" s="92"/>
      <c r="E38" s="92"/>
      <c r="F38" s="93">
        <v>0</v>
      </c>
      <c r="G38" s="94">
        <v>0</v>
      </c>
      <c r="H38" s="69"/>
      <c r="I38" s="69"/>
    </row>
    <row r="39" spans="1:12">
      <c r="B39" s="91" t="s">
        <v>118</v>
      </c>
      <c r="C39" s="92"/>
      <c r="D39" s="92"/>
      <c r="E39" s="92"/>
      <c r="F39" s="93">
        <v>0.3</v>
      </c>
      <c r="G39" s="94">
        <v>0.5</v>
      </c>
      <c r="H39" s="69"/>
      <c r="I39" s="69"/>
    </row>
    <row r="40" spans="1:12" ht="15" customHeight="1">
      <c r="B40" s="91" t="s">
        <v>119</v>
      </c>
      <c r="C40" s="92"/>
      <c r="D40" s="92"/>
      <c r="E40" s="92"/>
      <c r="F40" s="93">
        <v>0.5</v>
      </c>
      <c r="G40" s="94">
        <v>1</v>
      </c>
      <c r="H40" s="69"/>
      <c r="I40" s="69"/>
    </row>
    <row r="41" spans="1:12" ht="15" customHeight="1">
      <c r="B41" s="91" t="s">
        <v>120</v>
      </c>
      <c r="C41" s="92"/>
      <c r="D41" s="92"/>
      <c r="E41" s="92"/>
      <c r="F41" s="93">
        <v>0.75</v>
      </c>
      <c r="G41" s="94">
        <v>1.1000000000000001</v>
      </c>
      <c r="H41" s="69"/>
      <c r="I41" s="69"/>
    </row>
    <row r="42" spans="1:12">
      <c r="B42" s="91" t="s">
        <v>121</v>
      </c>
      <c r="C42" s="92"/>
      <c r="D42" s="92"/>
      <c r="E42" s="92"/>
      <c r="F42" s="93">
        <v>0.9</v>
      </c>
      <c r="G42" s="94">
        <v>1.1000000000000001</v>
      </c>
      <c r="H42" s="69"/>
      <c r="I42" s="69"/>
    </row>
    <row r="43" spans="1:12">
      <c r="B43" s="91" t="s">
        <v>123</v>
      </c>
      <c r="C43" s="92"/>
      <c r="D43" s="92"/>
      <c r="E43" s="92"/>
      <c r="F43" s="93">
        <v>1</v>
      </c>
      <c r="G43" s="94">
        <v>1.1000000000000001</v>
      </c>
      <c r="H43" s="69"/>
      <c r="I43" s="69"/>
    </row>
    <row r="44" spans="1:12" ht="15" thickBot="1">
      <c r="B44" s="91" t="s">
        <v>122</v>
      </c>
      <c r="C44" s="92"/>
      <c r="D44" s="92"/>
      <c r="E44" s="92"/>
      <c r="F44" s="95">
        <v>1</v>
      </c>
      <c r="G44" s="94">
        <v>1.1000000000000001</v>
      </c>
      <c r="H44" s="69"/>
      <c r="I44" s="69"/>
    </row>
    <row r="45" spans="1:12" ht="25" customHeight="1" thickTop="1" thickBot="1">
      <c r="B45" s="107" t="s">
        <v>76</v>
      </c>
      <c r="C45" s="96"/>
      <c r="D45" s="87"/>
      <c r="E45" s="87"/>
      <c r="F45" s="90"/>
      <c r="G45" s="97">
        <f>IF(G36=F38,G38,IF(G36&lt;=F39,G39,IF(G36&lt;=F40,G40,IF(G36&lt;=F41,G41,IF(G36&lt;=F42,G42,IF(G36&lt;=F43,G43,IF(G36&gt;F44,G44)))))))</f>
        <v>1.1000000000000001</v>
      </c>
      <c r="H45" s="69"/>
      <c r="I45" s="69"/>
    </row>
    <row r="46" spans="1:12" ht="8.25" customHeight="1" thickTop="1">
      <c r="B46" s="76"/>
      <c r="C46" s="76"/>
      <c r="D46" s="76"/>
      <c r="E46" s="76"/>
      <c r="F46" s="76"/>
      <c r="G46" s="77"/>
      <c r="H46" s="69"/>
      <c r="I46" s="69"/>
      <c r="L46" s="13"/>
    </row>
    <row r="47" spans="1:12">
      <c r="A47" s="70" t="s">
        <v>32</v>
      </c>
      <c r="B47" s="84" t="s">
        <v>30</v>
      </c>
      <c r="C47" s="84"/>
      <c r="D47" s="72" t="s">
        <v>13</v>
      </c>
      <c r="E47" s="69"/>
      <c r="F47" s="69"/>
      <c r="G47" s="69"/>
      <c r="H47" s="69"/>
      <c r="I47" s="69"/>
    </row>
    <row r="48" spans="1:12" ht="8.25" customHeight="1" thickBot="1">
      <c r="B48" s="69"/>
      <c r="C48" s="69"/>
      <c r="D48" s="69"/>
      <c r="E48" s="69"/>
      <c r="F48" s="69"/>
      <c r="G48" s="69"/>
      <c r="H48" s="69"/>
      <c r="I48" s="69"/>
    </row>
    <row r="49" spans="1:11" ht="25" customHeight="1" thickTop="1" thickBot="1">
      <c r="B49" s="351" t="s">
        <v>76</v>
      </c>
      <c r="C49" s="352"/>
      <c r="D49" s="352"/>
      <c r="E49" s="352"/>
      <c r="F49" s="352"/>
      <c r="G49" s="75">
        <f>G45</f>
        <v>1.1000000000000001</v>
      </c>
      <c r="H49" s="69"/>
      <c r="I49" s="69"/>
    </row>
    <row r="50" spans="1:11" ht="25" customHeight="1" thickTop="1" thickBot="1">
      <c r="B50" s="351" t="s">
        <v>5</v>
      </c>
      <c r="C50" s="352"/>
      <c r="D50" s="352"/>
      <c r="E50" s="352"/>
      <c r="F50" s="352"/>
      <c r="G50" s="75">
        <f>G16</f>
        <v>0.13</v>
      </c>
      <c r="H50" s="69"/>
      <c r="I50" s="69"/>
    </row>
    <row r="51" spans="1:11" s="15" customFormat="1" ht="25" customHeight="1" thickTop="1" thickBot="1">
      <c r="A51" s="98"/>
      <c r="B51" s="348" t="s">
        <v>31</v>
      </c>
      <c r="C51" s="349"/>
      <c r="D51" s="350" t="s">
        <v>78</v>
      </c>
      <c r="E51" s="350"/>
      <c r="F51" s="108"/>
      <c r="G51" s="120">
        <f>G49*G50</f>
        <v>0.14300000000000002</v>
      </c>
      <c r="H51" s="99"/>
      <c r="I51" s="99"/>
    </row>
    <row r="52" spans="1:11" ht="15" thickTop="1">
      <c r="B52" s="69"/>
      <c r="C52" s="69"/>
      <c r="D52" s="69"/>
      <c r="E52" s="69"/>
      <c r="F52" s="69"/>
      <c r="G52" s="69"/>
      <c r="H52" s="69"/>
      <c r="I52" s="69"/>
    </row>
    <row r="53" spans="1:11">
      <c r="B53" s="69"/>
      <c r="C53" s="69"/>
      <c r="D53" s="69"/>
      <c r="E53" s="69"/>
      <c r="F53" s="69"/>
      <c r="G53" s="69"/>
      <c r="H53" s="69"/>
      <c r="I53" s="69"/>
    </row>
    <row r="54" spans="1:1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186</v>
      </c>
      <c r="D57" s="69"/>
      <c r="E57" s="69"/>
      <c r="F57" s="69"/>
      <c r="G57" s="69"/>
      <c r="H57" s="69"/>
      <c r="I57" s="69"/>
    </row>
    <row r="58" spans="1:11" s="16" customFormat="1" ht="23.25" customHeight="1" thickBot="1">
      <c r="A58" s="100"/>
      <c r="B58" s="101" t="s">
        <v>4</v>
      </c>
      <c r="C58" s="101" t="s">
        <v>105</v>
      </c>
      <c r="D58" s="101" t="s">
        <v>34</v>
      </c>
      <c r="E58" s="101" t="s">
        <v>106</v>
      </c>
      <c r="F58" s="101" t="s">
        <v>107</v>
      </c>
      <c r="G58" s="211" t="s">
        <v>135</v>
      </c>
      <c r="H58" s="102"/>
      <c r="I58" s="102"/>
    </row>
    <row r="59" spans="1:11" ht="56">
      <c r="B59" s="103">
        <v>1</v>
      </c>
      <c r="C59" s="252" t="s">
        <v>454</v>
      </c>
      <c r="D59" s="251">
        <v>43993</v>
      </c>
      <c r="E59" s="105" t="s">
        <v>454</v>
      </c>
      <c r="F59" s="212" t="s">
        <v>455</v>
      </c>
      <c r="G59" s="213"/>
      <c r="H59" s="69"/>
      <c r="I59" s="69"/>
      <c r="J59" s="332" t="s">
        <v>131</v>
      </c>
      <c r="K59" s="336" t="s">
        <v>132</v>
      </c>
    </row>
    <row r="60" spans="1:11" ht="28">
      <c r="B60" s="103">
        <v>2</v>
      </c>
      <c r="C60" s="104" t="s">
        <v>456</v>
      </c>
      <c r="D60" s="251">
        <v>44004</v>
      </c>
      <c r="E60" s="105" t="s">
        <v>456</v>
      </c>
      <c r="F60" s="212" t="s">
        <v>457</v>
      </c>
      <c r="G60" s="213"/>
      <c r="H60" s="69"/>
      <c r="I60" s="69"/>
      <c r="J60" s="333"/>
      <c r="K60" s="338"/>
    </row>
    <row r="61" spans="1:11" ht="56">
      <c r="B61" s="103">
        <v>3</v>
      </c>
      <c r="C61" s="252" t="s">
        <v>458</v>
      </c>
      <c r="D61" s="251">
        <v>44007</v>
      </c>
      <c r="E61" s="105" t="s">
        <v>458</v>
      </c>
      <c r="F61" s="212" t="s">
        <v>459</v>
      </c>
      <c r="G61" s="213"/>
      <c r="H61" s="69"/>
      <c r="I61" s="69"/>
      <c r="J61" s="333"/>
      <c r="K61" s="338"/>
    </row>
    <row r="62" spans="1:11">
      <c r="B62" s="103"/>
      <c r="C62" s="104"/>
      <c r="D62" s="105"/>
      <c r="E62" s="105"/>
      <c r="F62" s="212"/>
      <c r="G62" s="213"/>
      <c r="H62" s="69"/>
      <c r="I62" s="69"/>
      <c r="J62" s="333"/>
      <c r="K62" s="338"/>
    </row>
    <row r="63" spans="1:11">
      <c r="B63" s="103"/>
      <c r="C63" s="104"/>
      <c r="D63" s="105"/>
      <c r="E63" s="105"/>
      <c r="F63" s="212"/>
      <c r="G63" s="213"/>
      <c r="H63" s="69"/>
      <c r="I63" s="69"/>
      <c r="J63" s="333"/>
      <c r="K63" s="338"/>
    </row>
    <row r="64" spans="1:11">
      <c r="B64" s="103"/>
      <c r="C64" s="104"/>
      <c r="D64" s="105"/>
      <c r="E64" s="105"/>
      <c r="F64" s="212"/>
      <c r="G64" s="213"/>
      <c r="H64" s="69"/>
      <c r="I64" s="69"/>
      <c r="J64" s="333"/>
      <c r="K64" s="338"/>
    </row>
    <row r="65" spans="1:16">
      <c r="B65" s="103"/>
      <c r="C65" s="104"/>
      <c r="D65" s="105"/>
      <c r="E65" s="105"/>
      <c r="F65" s="212"/>
      <c r="G65" s="213"/>
      <c r="H65" s="69"/>
      <c r="I65" s="69"/>
      <c r="J65" s="333"/>
      <c r="K65" s="338"/>
    </row>
    <row r="66" spans="1:16">
      <c r="B66" s="103"/>
      <c r="C66" s="104"/>
      <c r="D66" s="105"/>
      <c r="E66" s="105"/>
      <c r="F66" s="212"/>
      <c r="G66" s="213"/>
      <c r="H66" s="69"/>
      <c r="I66" s="69"/>
      <c r="J66" s="333"/>
      <c r="K66" s="338"/>
    </row>
    <row r="67" spans="1:16">
      <c r="B67" s="103"/>
      <c r="C67" s="104"/>
      <c r="D67" s="105"/>
      <c r="E67" s="105"/>
      <c r="F67" s="212"/>
      <c r="G67" s="213"/>
      <c r="H67" s="69"/>
      <c r="I67" s="69"/>
      <c r="J67" s="333"/>
      <c r="K67" s="338"/>
    </row>
    <row r="68" spans="1:16">
      <c r="B68" s="103"/>
      <c r="C68" s="104"/>
      <c r="D68" s="105"/>
      <c r="E68" s="105"/>
      <c r="F68" s="212"/>
      <c r="G68" s="213"/>
      <c r="H68" s="69"/>
      <c r="I68" s="69"/>
      <c r="J68" s="333"/>
      <c r="K68" s="338"/>
    </row>
    <row r="69" spans="1:16" ht="15" thickBot="1">
      <c r="B69" s="103"/>
      <c r="C69" s="104"/>
      <c r="D69" s="105"/>
      <c r="E69" s="105"/>
      <c r="F69" s="212"/>
      <c r="G69" s="213"/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233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205</v>
      </c>
      <c r="D73" s="69"/>
      <c r="E73" s="69"/>
      <c r="F73" s="69"/>
      <c r="G73" s="69"/>
      <c r="H73" s="69"/>
      <c r="I73" s="69"/>
    </row>
    <row r="74" spans="1:16">
      <c r="B74" s="69"/>
      <c r="C74" s="69"/>
      <c r="D74" s="69"/>
      <c r="E74" s="69"/>
      <c r="F74" s="69"/>
      <c r="G74" s="69"/>
      <c r="H74" s="69"/>
      <c r="I74" s="69"/>
    </row>
    <row r="75" spans="1:16">
      <c r="A75" s="70" t="s">
        <v>190</v>
      </c>
      <c r="B75" s="84" t="s">
        <v>191</v>
      </c>
      <c r="C75" s="84"/>
      <c r="D75" s="72" t="s">
        <v>13</v>
      </c>
      <c r="E75" s="69"/>
      <c r="F75" s="69"/>
      <c r="G75" s="69"/>
      <c r="H75" s="69"/>
      <c r="I75" s="69"/>
    </row>
    <row r="76" spans="1:16" ht="15" thickBot="1">
      <c r="B76" s="69"/>
      <c r="C76" s="69"/>
      <c r="D76" s="69"/>
      <c r="E76" s="69"/>
      <c r="F76" s="69"/>
      <c r="G76" s="69"/>
      <c r="H76" s="69"/>
      <c r="J76" s="147"/>
      <c r="K76" s="147"/>
    </row>
    <row r="77" spans="1:16" ht="15" thickBot="1">
      <c r="B77" s="69" t="s">
        <v>192</v>
      </c>
      <c r="C77" s="169" t="s">
        <v>196</v>
      </c>
      <c r="D77" s="69"/>
      <c r="E77" s="69"/>
      <c r="F77" s="69"/>
      <c r="G77" s="69"/>
      <c r="H77" s="69"/>
      <c r="J77" s="146" t="s">
        <v>131</v>
      </c>
      <c r="K77" s="330" t="s">
        <v>199</v>
      </c>
      <c r="L77" s="330"/>
      <c r="M77" s="330"/>
      <c r="N77" s="330"/>
      <c r="O77" s="330"/>
      <c r="P77" s="331"/>
    </row>
    <row r="78" spans="1:16" ht="15" thickBot="1">
      <c r="B78" s="69"/>
      <c r="C78" s="69"/>
      <c r="D78" s="69"/>
      <c r="E78" s="69"/>
      <c r="F78" s="69"/>
      <c r="G78" s="69"/>
      <c r="H78" s="69"/>
      <c r="J78" s="147"/>
      <c r="K78" s="147"/>
    </row>
    <row r="79" spans="1:16">
      <c r="B79" s="69"/>
      <c r="C79" s="170"/>
      <c r="D79" s="171"/>
      <c r="E79" s="171"/>
      <c r="F79" s="171"/>
      <c r="G79" s="172"/>
      <c r="H79" s="69"/>
      <c r="J79" s="332" t="s">
        <v>131</v>
      </c>
      <c r="K79" s="335" t="s">
        <v>198</v>
      </c>
      <c r="L79" s="335"/>
      <c r="M79" s="335"/>
      <c r="N79" s="335"/>
      <c r="O79" s="336"/>
    </row>
    <row r="80" spans="1:16">
      <c r="B80" s="69"/>
      <c r="C80" s="173"/>
      <c r="D80" s="174"/>
      <c r="E80" s="174"/>
      <c r="F80" s="174"/>
      <c r="G80" s="175"/>
      <c r="H80" s="69"/>
      <c r="J80" s="333"/>
      <c r="K80" s="337"/>
      <c r="L80" s="337"/>
      <c r="M80" s="337"/>
      <c r="N80" s="337"/>
      <c r="O80" s="338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 ht="15" thickBot="1">
      <c r="B93" s="69"/>
      <c r="C93" s="176"/>
      <c r="D93" s="177"/>
      <c r="E93" s="177"/>
      <c r="F93" s="177"/>
      <c r="G93" s="178"/>
      <c r="H93" s="69"/>
      <c r="J93" s="334"/>
      <c r="K93" s="339"/>
      <c r="L93" s="339"/>
      <c r="M93" s="339"/>
      <c r="N93" s="339"/>
      <c r="O93" s="340"/>
    </row>
    <row r="94" spans="2:16" ht="15" thickBot="1">
      <c r="B94" s="69"/>
      <c r="C94" s="69"/>
      <c r="D94" s="69"/>
      <c r="E94" s="69"/>
      <c r="F94" s="69"/>
      <c r="G94" s="69"/>
      <c r="H94" s="69"/>
      <c r="K94" s="147"/>
      <c r="L94" s="147"/>
      <c r="M94" s="147"/>
      <c r="N94" s="147"/>
      <c r="O94" s="147"/>
    </row>
    <row r="95" spans="2:16" ht="15" thickBot="1">
      <c r="B95" s="69" t="s">
        <v>197</v>
      </c>
      <c r="C95" s="169" t="s">
        <v>196</v>
      </c>
      <c r="D95" s="69"/>
      <c r="E95" s="69"/>
      <c r="F95" s="69"/>
      <c r="G95" s="69"/>
      <c r="H95" s="69"/>
      <c r="J95" s="146" t="s">
        <v>131</v>
      </c>
      <c r="K95" s="330" t="s">
        <v>199</v>
      </c>
      <c r="L95" s="330"/>
      <c r="M95" s="330"/>
      <c r="N95" s="330"/>
      <c r="O95" s="330"/>
      <c r="P95" s="331"/>
    </row>
    <row r="96" spans="2:16" ht="15" thickBot="1">
      <c r="B96" s="69"/>
      <c r="C96" s="69"/>
      <c r="D96" s="69"/>
      <c r="E96" s="69"/>
      <c r="F96" s="69"/>
      <c r="G96" s="69"/>
      <c r="H96" s="69"/>
      <c r="J96" s="147"/>
      <c r="K96" s="147"/>
    </row>
    <row r="97" spans="2:15">
      <c r="B97" s="69"/>
      <c r="C97" s="170"/>
      <c r="D97" s="171"/>
      <c r="E97" s="171"/>
      <c r="F97" s="171"/>
      <c r="G97" s="172"/>
      <c r="H97" s="69"/>
      <c r="J97" s="332" t="s">
        <v>131</v>
      </c>
      <c r="K97" s="335" t="s">
        <v>198</v>
      </c>
      <c r="L97" s="335"/>
      <c r="M97" s="335"/>
      <c r="N97" s="335"/>
      <c r="O97" s="336"/>
    </row>
    <row r="98" spans="2:15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 ht="15" thickBot="1">
      <c r="B111" s="69"/>
      <c r="C111" s="176"/>
      <c r="D111" s="177"/>
      <c r="E111" s="177"/>
      <c r="F111" s="177"/>
      <c r="G111" s="178"/>
      <c r="H111" s="69"/>
      <c r="J111" s="334"/>
      <c r="K111" s="339"/>
      <c r="L111" s="339"/>
      <c r="M111" s="339"/>
      <c r="N111" s="339"/>
      <c r="O111" s="340"/>
    </row>
    <row r="112" spans="2:15">
      <c r="B112" s="69"/>
      <c r="C112" s="69"/>
      <c r="D112" s="69"/>
      <c r="E112" s="69"/>
      <c r="F112" s="69"/>
      <c r="G112" s="69"/>
      <c r="H112" s="69"/>
    </row>
    <row r="113" spans="2:8">
      <c r="B113" s="69"/>
      <c r="C113" s="69"/>
      <c r="D113" s="69"/>
      <c r="E113" s="69"/>
      <c r="F113" s="69"/>
      <c r="G113" s="69"/>
      <c r="H113" s="69"/>
    </row>
  </sheetData>
  <mergeCells count="28">
    <mergeCell ref="C24:F24"/>
    <mergeCell ref="A7:H7"/>
    <mergeCell ref="E10:G10"/>
    <mergeCell ref="B15:F15"/>
    <mergeCell ref="B16:F16"/>
    <mergeCell ref="B20:G20"/>
    <mergeCell ref="D25:E25"/>
    <mergeCell ref="B29:F29"/>
    <mergeCell ref="B30:F30"/>
    <mergeCell ref="B31:C32"/>
    <mergeCell ref="D31:E31"/>
    <mergeCell ref="F31:F32"/>
    <mergeCell ref="G31:G32"/>
    <mergeCell ref="D32:E32"/>
    <mergeCell ref="B49:F49"/>
    <mergeCell ref="B50:F50"/>
    <mergeCell ref="B51:C51"/>
    <mergeCell ref="D51:E51"/>
    <mergeCell ref="K95:P95"/>
    <mergeCell ref="J97:J111"/>
    <mergeCell ref="K97:O111"/>
    <mergeCell ref="K71:P71"/>
    <mergeCell ref="K24:P24"/>
    <mergeCell ref="K77:P77"/>
    <mergeCell ref="J79:J93"/>
    <mergeCell ref="K79:O93"/>
    <mergeCell ref="J59:J69"/>
    <mergeCell ref="K59:K69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13"/>
  <sheetViews>
    <sheetView view="pageBreakPreview" topLeftCell="A86" zoomScale="90" zoomScaleNormal="100" zoomScaleSheetLayoutView="90" workbookViewId="0">
      <selection activeCell="D60" sqref="D60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7265625" style="106" customWidth="1"/>
    <col min="5" max="5" width="30.453125" style="106" customWidth="1"/>
    <col min="6" max="6" width="19.1796875" style="106" customWidth="1"/>
    <col min="7" max="7" width="9.1796875" style="106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153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FR.13-E2'!B35</f>
        <v>9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FR.13-E2'!C35</f>
        <v>Indeks kepuasan kinerja Dosen oleh Mahasiswa (Skala 1-5)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109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110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5" customHeight="1" thickTop="1" thickBot="1">
      <c r="B15" s="361" t="s">
        <v>17</v>
      </c>
      <c r="C15" s="362"/>
      <c r="D15" s="362"/>
      <c r="E15" s="362"/>
      <c r="F15" s="362"/>
      <c r="G15" s="118">
        <f>'LPLK FR.13-E2'!I35</f>
        <v>3.5</v>
      </c>
      <c r="H15" s="69"/>
      <c r="I15" s="69"/>
    </row>
    <row r="16" spans="1:9" ht="25" customHeight="1" thickTop="1" thickBot="1">
      <c r="B16" s="361" t="s">
        <v>18</v>
      </c>
      <c r="C16" s="362"/>
      <c r="D16" s="362"/>
      <c r="E16" s="362"/>
      <c r="F16" s="362"/>
      <c r="G16" s="75">
        <f>'LPLK FR.13-E2'!J35</f>
        <v>0.1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48.75" customHeight="1" thickTop="1" thickBot="1">
      <c r="B20" s="358" t="str">
        <f>'LPLK FR.13-E2'!O35</f>
        <v>Hasil EDOM online/survey mandiri atas kepuasan kinerja dosen dengan responden mahasiswa aktif per fakultas dan per prodi dengan skala 1-5 (dibuktikan dengan laporan hasil EDOM berdasarkan hasil EDOM online pada aplikasi AIS/survey mandiri)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25" customHeight="1" thickTop="1" thickBot="1">
      <c r="B24" s="78" t="s">
        <v>68</v>
      </c>
      <c r="C24" s="344" t="s">
        <v>204</v>
      </c>
      <c r="D24" s="344"/>
      <c r="E24" s="344"/>
      <c r="F24" s="345"/>
      <c r="G24" s="155">
        <v>3.5</v>
      </c>
      <c r="H24" s="69"/>
      <c r="I24" s="69"/>
      <c r="J24" s="146" t="s">
        <v>131</v>
      </c>
      <c r="K24" s="330" t="s">
        <v>149</v>
      </c>
      <c r="L24" s="330"/>
      <c r="M24" s="330"/>
      <c r="N24" s="330"/>
      <c r="O24" s="330"/>
      <c r="P24" s="331"/>
    </row>
    <row r="25" spans="1:16" ht="25" customHeight="1" thickTop="1" thickBot="1">
      <c r="B25" s="111"/>
      <c r="C25" s="112" t="s">
        <v>93</v>
      </c>
      <c r="D25" s="376" t="s">
        <v>70</v>
      </c>
      <c r="E25" s="376"/>
      <c r="F25" s="113"/>
      <c r="G25" s="117">
        <f>G24</f>
        <v>3.5</v>
      </c>
      <c r="H25" s="69"/>
      <c r="I25" s="69"/>
      <c r="L25" s="13"/>
    </row>
    <row r="26" spans="1:16" ht="8.25" customHeight="1">
      <c r="B26" s="76"/>
      <c r="C26" s="76"/>
      <c r="D26" s="76"/>
      <c r="E26" s="76"/>
      <c r="F26" s="76"/>
      <c r="G26" s="77"/>
      <c r="H26" s="69"/>
      <c r="I26" s="69"/>
      <c r="L26" s="13"/>
    </row>
    <row r="27" spans="1:16">
      <c r="A27" s="70" t="s">
        <v>26</v>
      </c>
      <c r="B27" s="84" t="s">
        <v>67</v>
      </c>
      <c r="C27" s="84"/>
      <c r="D27" s="72" t="s">
        <v>13</v>
      </c>
      <c r="E27" s="69"/>
      <c r="F27" s="69"/>
      <c r="G27" s="69"/>
      <c r="H27" s="69"/>
      <c r="I27" s="69"/>
    </row>
    <row r="28" spans="1:16" ht="8.25" customHeight="1" thickBot="1">
      <c r="B28" s="69"/>
      <c r="C28" s="69"/>
      <c r="D28" s="69"/>
      <c r="E28" s="69"/>
      <c r="F28" s="69"/>
      <c r="G28" s="69"/>
      <c r="H28" s="69"/>
      <c r="I28" s="69"/>
    </row>
    <row r="29" spans="1:16" ht="25" customHeight="1" thickTop="1" thickBot="1">
      <c r="B29" s="351" t="s">
        <v>74</v>
      </c>
      <c r="C29" s="352"/>
      <c r="D29" s="352"/>
      <c r="E29" s="352"/>
      <c r="F29" s="352"/>
      <c r="G29" s="118">
        <f>G25</f>
        <v>3.5</v>
      </c>
      <c r="H29" s="69"/>
      <c r="I29" s="69"/>
    </row>
    <row r="30" spans="1:16" ht="25" customHeight="1" thickTop="1" thickBot="1">
      <c r="B30" s="351" t="s">
        <v>11</v>
      </c>
      <c r="C30" s="352"/>
      <c r="D30" s="352"/>
      <c r="E30" s="352"/>
      <c r="F30" s="352"/>
      <c r="G30" s="119">
        <f>G15</f>
        <v>3.5</v>
      </c>
      <c r="H30" s="69"/>
      <c r="I30" s="69"/>
    </row>
    <row r="31" spans="1:16" ht="25" customHeight="1" thickTop="1">
      <c r="B31" s="365" t="s">
        <v>77</v>
      </c>
      <c r="C31" s="366"/>
      <c r="D31" s="354" t="str">
        <f>B29</f>
        <v>Realisasi Kinerja</v>
      </c>
      <c r="E31" s="354"/>
      <c r="F31" s="370" t="s">
        <v>25</v>
      </c>
      <c r="G31" s="363">
        <f>(G29/G30)*100%</f>
        <v>1</v>
      </c>
      <c r="H31" s="69"/>
      <c r="I31" s="69"/>
      <c r="L31" s="13"/>
    </row>
    <row r="32" spans="1:16" ht="29.25" customHeight="1" thickBot="1">
      <c r="B32" s="367"/>
      <c r="C32" s="368"/>
      <c r="D32" s="355" t="str">
        <f>B30</f>
        <v>Target</v>
      </c>
      <c r="E32" s="355"/>
      <c r="F32" s="371"/>
      <c r="G32" s="364"/>
      <c r="H32" s="69"/>
      <c r="I32" s="69"/>
      <c r="L32" s="13"/>
    </row>
    <row r="33" spans="1:12" ht="8.25" customHeight="1" thickTop="1">
      <c r="B33" s="76"/>
      <c r="C33" s="76"/>
      <c r="D33" s="76"/>
      <c r="E33" s="76"/>
      <c r="F33" s="76"/>
      <c r="G33" s="77"/>
      <c r="H33" s="69"/>
      <c r="I33" s="69"/>
      <c r="L33" s="13"/>
    </row>
    <row r="34" spans="1:12">
      <c r="A34" s="70" t="s">
        <v>29</v>
      </c>
      <c r="B34" s="84" t="s">
        <v>75</v>
      </c>
      <c r="C34" s="84"/>
      <c r="D34" s="72" t="s">
        <v>13</v>
      </c>
      <c r="E34" s="69"/>
      <c r="F34" s="69"/>
      <c r="G34" s="69"/>
      <c r="H34" s="69"/>
      <c r="I34" s="69"/>
    </row>
    <row r="35" spans="1:12" ht="8.25" customHeight="1" thickBot="1">
      <c r="B35" s="69"/>
      <c r="C35" s="69"/>
      <c r="D35" s="69"/>
      <c r="E35" s="69"/>
      <c r="F35" s="69"/>
      <c r="G35" s="69"/>
      <c r="H35" s="69"/>
      <c r="I35" s="69"/>
    </row>
    <row r="36" spans="1:12" ht="25" customHeight="1" thickTop="1" thickBot="1">
      <c r="B36" s="86" t="s">
        <v>100</v>
      </c>
      <c r="C36" s="87"/>
      <c r="D36" s="87"/>
      <c r="E36" s="87"/>
      <c r="F36" s="88"/>
      <c r="G36" s="89">
        <f>G31</f>
        <v>1</v>
      </c>
      <c r="H36" s="69"/>
      <c r="I36" s="69"/>
    </row>
    <row r="37" spans="1:12" ht="24.75" customHeight="1" thickTop="1" thickBot="1">
      <c r="B37" s="81" t="s">
        <v>27</v>
      </c>
      <c r="C37" s="82"/>
      <c r="D37" s="82"/>
      <c r="E37" s="82"/>
      <c r="F37" s="79" t="s">
        <v>101</v>
      </c>
      <c r="G37" s="90" t="s">
        <v>28</v>
      </c>
      <c r="H37" s="69"/>
      <c r="I37" s="69"/>
    </row>
    <row r="38" spans="1:12" ht="15" thickTop="1">
      <c r="B38" s="91" t="s">
        <v>117</v>
      </c>
      <c r="C38" s="92"/>
      <c r="D38" s="92"/>
      <c r="E38" s="92"/>
      <c r="F38" s="93">
        <v>0</v>
      </c>
      <c r="G38" s="94">
        <v>0</v>
      </c>
      <c r="H38" s="69"/>
      <c r="I38" s="69"/>
    </row>
    <row r="39" spans="1:12">
      <c r="B39" s="91" t="s">
        <v>118</v>
      </c>
      <c r="C39" s="92"/>
      <c r="D39" s="92"/>
      <c r="E39" s="92"/>
      <c r="F39" s="93">
        <v>0.3</v>
      </c>
      <c r="G39" s="94">
        <v>0.5</v>
      </c>
      <c r="H39" s="69"/>
      <c r="I39" s="69"/>
    </row>
    <row r="40" spans="1:12" ht="15" customHeight="1">
      <c r="B40" s="91" t="s">
        <v>119</v>
      </c>
      <c r="C40" s="92"/>
      <c r="D40" s="92"/>
      <c r="E40" s="92"/>
      <c r="F40" s="93">
        <v>0.5</v>
      </c>
      <c r="G40" s="94">
        <v>1</v>
      </c>
      <c r="H40" s="69"/>
      <c r="I40" s="69"/>
    </row>
    <row r="41" spans="1:12" ht="15" customHeight="1">
      <c r="B41" s="91" t="s">
        <v>120</v>
      </c>
      <c r="C41" s="92"/>
      <c r="D41" s="92"/>
      <c r="E41" s="92"/>
      <c r="F41" s="93">
        <v>0.75</v>
      </c>
      <c r="G41" s="94">
        <v>1.1000000000000001</v>
      </c>
      <c r="H41" s="69"/>
      <c r="I41" s="69"/>
    </row>
    <row r="42" spans="1:12">
      <c r="B42" s="91" t="s">
        <v>121</v>
      </c>
      <c r="C42" s="92"/>
      <c r="D42" s="92"/>
      <c r="E42" s="92"/>
      <c r="F42" s="93">
        <v>0.9</v>
      </c>
      <c r="G42" s="94">
        <v>1.1000000000000001</v>
      </c>
      <c r="H42" s="69"/>
      <c r="I42" s="69"/>
    </row>
    <row r="43" spans="1:12">
      <c r="B43" s="91" t="s">
        <v>123</v>
      </c>
      <c r="C43" s="92"/>
      <c r="D43" s="92"/>
      <c r="E43" s="92"/>
      <c r="F43" s="93">
        <v>1</v>
      </c>
      <c r="G43" s="94">
        <v>1.1000000000000001</v>
      </c>
      <c r="H43" s="69"/>
      <c r="I43" s="69"/>
    </row>
    <row r="44" spans="1:12" ht="15" thickBot="1">
      <c r="B44" s="91" t="s">
        <v>122</v>
      </c>
      <c r="C44" s="92"/>
      <c r="D44" s="92"/>
      <c r="E44" s="92"/>
      <c r="F44" s="95">
        <v>1</v>
      </c>
      <c r="G44" s="94">
        <v>1.1000000000000001</v>
      </c>
      <c r="H44" s="69"/>
      <c r="I44" s="69"/>
    </row>
    <row r="45" spans="1:12" ht="25" customHeight="1" thickTop="1" thickBot="1">
      <c r="B45" s="107" t="s">
        <v>76</v>
      </c>
      <c r="C45" s="96"/>
      <c r="D45" s="87"/>
      <c r="E45" s="87"/>
      <c r="F45" s="90"/>
      <c r="G45" s="97">
        <f>IF(G36=F38,G38,IF(G36&lt;=F39,G39,IF(G36&lt;=F40,G40,IF(G36&lt;=F41,G41,IF(G36&lt;=F42,G42,IF(G36&lt;=F43,G43,IF(G36&gt;F44,G44)))))))</f>
        <v>1.1000000000000001</v>
      </c>
      <c r="H45" s="69"/>
      <c r="I45" s="69"/>
    </row>
    <row r="46" spans="1:12" ht="8.25" customHeight="1" thickTop="1">
      <c r="B46" s="76"/>
      <c r="C46" s="76"/>
      <c r="D46" s="76"/>
      <c r="E46" s="76"/>
      <c r="F46" s="76"/>
      <c r="G46" s="77"/>
      <c r="H46" s="69"/>
      <c r="I46" s="69"/>
      <c r="L46" s="13"/>
    </row>
    <row r="47" spans="1:12">
      <c r="A47" s="70" t="s">
        <v>32</v>
      </c>
      <c r="B47" s="84" t="s">
        <v>30</v>
      </c>
      <c r="C47" s="84"/>
      <c r="D47" s="72" t="s">
        <v>13</v>
      </c>
      <c r="E47" s="69"/>
      <c r="F47" s="69"/>
      <c r="G47" s="69"/>
      <c r="H47" s="69"/>
      <c r="I47" s="69"/>
    </row>
    <row r="48" spans="1:12" ht="8.25" customHeight="1" thickBot="1">
      <c r="B48" s="69"/>
      <c r="C48" s="69"/>
      <c r="D48" s="69"/>
      <c r="E48" s="69"/>
      <c r="F48" s="69"/>
      <c r="G48" s="69"/>
      <c r="H48" s="69"/>
      <c r="I48" s="69"/>
    </row>
    <row r="49" spans="1:11" ht="25" customHeight="1" thickTop="1" thickBot="1">
      <c r="B49" s="351" t="s">
        <v>76</v>
      </c>
      <c r="C49" s="352"/>
      <c r="D49" s="352"/>
      <c r="E49" s="352"/>
      <c r="F49" s="352"/>
      <c r="G49" s="75">
        <f>G45</f>
        <v>1.1000000000000001</v>
      </c>
      <c r="H49" s="69"/>
      <c r="I49" s="69"/>
    </row>
    <row r="50" spans="1:11" ht="25" customHeight="1" thickTop="1" thickBot="1">
      <c r="B50" s="351" t="s">
        <v>5</v>
      </c>
      <c r="C50" s="352"/>
      <c r="D50" s="352"/>
      <c r="E50" s="352"/>
      <c r="F50" s="352"/>
      <c r="G50" s="75">
        <f>G16</f>
        <v>0.1</v>
      </c>
      <c r="H50" s="69"/>
      <c r="I50" s="69"/>
    </row>
    <row r="51" spans="1:11" s="15" customFormat="1" ht="25" customHeight="1" thickTop="1" thickBot="1">
      <c r="A51" s="98"/>
      <c r="B51" s="348" t="s">
        <v>31</v>
      </c>
      <c r="C51" s="349"/>
      <c r="D51" s="350" t="s">
        <v>78</v>
      </c>
      <c r="E51" s="350"/>
      <c r="F51" s="108"/>
      <c r="G51" s="120">
        <f>G49*G50</f>
        <v>0.11000000000000001</v>
      </c>
      <c r="H51" s="99"/>
      <c r="I51" s="99"/>
    </row>
    <row r="52" spans="1:11" ht="15" thickTop="1">
      <c r="B52" s="69"/>
      <c r="C52" s="69"/>
      <c r="D52" s="69"/>
      <c r="E52" s="69"/>
      <c r="F52" s="69"/>
      <c r="G52" s="69"/>
      <c r="H52" s="69"/>
      <c r="I52" s="69"/>
    </row>
    <row r="53" spans="1:11">
      <c r="B53" s="69"/>
      <c r="C53" s="69"/>
      <c r="D53" s="69"/>
      <c r="E53" s="69"/>
      <c r="F53" s="69"/>
      <c r="G53" s="69"/>
      <c r="H53" s="69"/>
      <c r="I53" s="69"/>
    </row>
    <row r="54" spans="1:1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187</v>
      </c>
      <c r="D57" s="69"/>
      <c r="E57" s="69"/>
      <c r="F57" s="69"/>
      <c r="G57" s="69"/>
      <c r="H57" s="69"/>
      <c r="I57" s="69"/>
    </row>
    <row r="58" spans="1:11" s="16" customFormat="1" ht="32.25" customHeight="1" thickBot="1">
      <c r="A58" s="100"/>
      <c r="B58" s="101" t="s">
        <v>4</v>
      </c>
      <c r="C58" s="101" t="s">
        <v>111</v>
      </c>
      <c r="D58" s="123" t="s">
        <v>112</v>
      </c>
      <c r="E58" s="139"/>
      <c r="F58" s="392"/>
      <c r="G58" s="392"/>
      <c r="H58" s="102"/>
      <c r="I58" s="102"/>
    </row>
    <row r="59" spans="1:11">
      <c r="B59" s="103">
        <v>1</v>
      </c>
      <c r="C59" s="104" t="s">
        <v>482</v>
      </c>
      <c r="D59" s="105" t="s">
        <v>492</v>
      </c>
      <c r="E59" s="138"/>
      <c r="F59" s="393"/>
      <c r="G59" s="393"/>
      <c r="H59" s="69"/>
      <c r="I59" s="69"/>
      <c r="J59" s="332" t="s">
        <v>131</v>
      </c>
      <c r="K59" s="336" t="s">
        <v>132</v>
      </c>
    </row>
    <row r="60" spans="1:11">
      <c r="B60" s="103">
        <v>2</v>
      </c>
      <c r="C60" s="104" t="s">
        <v>483</v>
      </c>
      <c r="D60" s="105"/>
      <c r="E60" s="138"/>
      <c r="F60" s="393"/>
      <c r="G60" s="393"/>
      <c r="H60" s="69"/>
      <c r="I60" s="69"/>
      <c r="J60" s="333"/>
      <c r="K60" s="338"/>
    </row>
    <row r="61" spans="1:11">
      <c r="B61" s="103">
        <v>3</v>
      </c>
      <c r="C61" s="104" t="s">
        <v>484</v>
      </c>
      <c r="D61" s="105"/>
      <c r="E61" s="138"/>
      <c r="F61" s="393"/>
      <c r="G61" s="393"/>
      <c r="H61" s="69"/>
      <c r="I61" s="69"/>
      <c r="J61" s="333"/>
      <c r="K61" s="338"/>
    </row>
    <row r="62" spans="1:11">
      <c r="B62" s="103">
        <v>4</v>
      </c>
      <c r="C62" s="104" t="s">
        <v>485</v>
      </c>
      <c r="D62" s="105"/>
      <c r="E62" s="138"/>
      <c r="F62" s="393"/>
      <c r="G62" s="393"/>
      <c r="H62" s="69"/>
      <c r="I62" s="69"/>
      <c r="J62" s="333"/>
      <c r="K62" s="338"/>
    </row>
    <row r="63" spans="1:11">
      <c r="B63" s="103">
        <v>5</v>
      </c>
      <c r="C63" s="104" t="s">
        <v>486</v>
      </c>
      <c r="D63" s="105"/>
      <c r="E63" s="138"/>
      <c r="F63" s="393"/>
      <c r="G63" s="393"/>
      <c r="H63" s="69"/>
      <c r="I63" s="69"/>
      <c r="J63" s="333"/>
      <c r="K63" s="338"/>
    </row>
    <row r="64" spans="1:11">
      <c r="B64" s="103">
        <v>6</v>
      </c>
      <c r="C64" s="104" t="s">
        <v>487</v>
      </c>
      <c r="D64" s="105"/>
      <c r="E64" s="138"/>
      <c r="F64" s="393"/>
      <c r="G64" s="393"/>
      <c r="H64" s="69"/>
      <c r="I64" s="69"/>
      <c r="J64" s="333"/>
      <c r="K64" s="338"/>
    </row>
    <row r="65" spans="1:16">
      <c r="B65" s="103">
        <v>7</v>
      </c>
      <c r="C65" s="104" t="s">
        <v>488</v>
      </c>
      <c r="D65" s="105"/>
      <c r="E65" s="138"/>
      <c r="F65" s="393"/>
      <c r="G65" s="393"/>
      <c r="H65" s="69"/>
      <c r="I65" s="69"/>
      <c r="J65" s="333"/>
      <c r="K65" s="338"/>
    </row>
    <row r="66" spans="1:16">
      <c r="B66" s="103">
        <v>8</v>
      </c>
      <c r="C66" s="104" t="s">
        <v>489</v>
      </c>
      <c r="D66" s="105"/>
      <c r="E66" s="138"/>
      <c r="F66" s="393"/>
      <c r="G66" s="393"/>
      <c r="H66" s="69"/>
      <c r="I66" s="69"/>
      <c r="J66" s="333"/>
      <c r="K66" s="338"/>
    </row>
    <row r="67" spans="1:16">
      <c r="B67" s="103">
        <v>9</v>
      </c>
      <c r="C67" s="104" t="s">
        <v>490</v>
      </c>
      <c r="D67" s="105"/>
      <c r="E67" s="138"/>
      <c r="F67" s="393"/>
      <c r="G67" s="393"/>
      <c r="H67" s="69"/>
      <c r="I67" s="69"/>
      <c r="J67" s="333"/>
      <c r="K67" s="338"/>
    </row>
    <row r="68" spans="1:16">
      <c r="B68" s="103">
        <v>10</v>
      </c>
      <c r="C68" s="104" t="s">
        <v>491</v>
      </c>
      <c r="D68" s="105"/>
      <c r="E68" s="138"/>
      <c r="F68" s="393"/>
      <c r="G68" s="393"/>
      <c r="H68" s="69"/>
      <c r="I68" s="69"/>
      <c r="J68" s="333"/>
      <c r="K68" s="338"/>
    </row>
    <row r="69" spans="1:16" ht="15" thickBot="1">
      <c r="B69" s="103" t="s">
        <v>481</v>
      </c>
      <c r="C69" s="104"/>
      <c r="D69" s="105"/>
      <c r="E69" s="138"/>
      <c r="F69" s="393"/>
      <c r="G69" s="393"/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206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205</v>
      </c>
      <c r="D73" s="69"/>
      <c r="E73" s="69"/>
      <c r="F73" s="69"/>
      <c r="G73" s="69"/>
      <c r="H73" s="69"/>
      <c r="I73" s="69"/>
    </row>
    <row r="74" spans="1:16">
      <c r="B74" s="69"/>
      <c r="C74" s="69"/>
      <c r="D74" s="69"/>
      <c r="E74" s="69"/>
      <c r="F74" s="69"/>
      <c r="G74" s="69"/>
      <c r="H74" s="69"/>
      <c r="I74" s="69"/>
    </row>
    <row r="75" spans="1:16">
      <c r="A75" s="70" t="s">
        <v>190</v>
      </c>
      <c r="B75" s="84" t="s">
        <v>191</v>
      </c>
      <c r="C75" s="84"/>
      <c r="D75" s="72" t="s">
        <v>13</v>
      </c>
      <c r="E75" s="69"/>
      <c r="F75" s="69"/>
      <c r="G75" s="69"/>
      <c r="H75" s="69"/>
      <c r="I75" s="69"/>
    </row>
    <row r="76" spans="1:16" ht="15" thickBot="1">
      <c r="B76" s="69"/>
      <c r="C76" s="69"/>
      <c r="D76" s="69"/>
      <c r="E76" s="69"/>
      <c r="F76" s="69"/>
      <c r="G76" s="69"/>
      <c r="H76" s="69"/>
      <c r="J76" s="147"/>
      <c r="K76" s="147"/>
    </row>
    <row r="77" spans="1:16" ht="15" thickBot="1">
      <c r="B77" s="69" t="s">
        <v>192</v>
      </c>
      <c r="C77" s="169" t="s">
        <v>196</v>
      </c>
      <c r="D77" s="69"/>
      <c r="E77" s="69"/>
      <c r="F77" s="69"/>
      <c r="G77" s="69"/>
      <c r="H77" s="69"/>
      <c r="J77" s="146" t="s">
        <v>131</v>
      </c>
      <c r="K77" s="330" t="s">
        <v>199</v>
      </c>
      <c r="L77" s="330"/>
      <c r="M77" s="330"/>
      <c r="N77" s="330"/>
      <c r="O77" s="330"/>
      <c r="P77" s="331"/>
    </row>
    <row r="78" spans="1:16" ht="15" thickBot="1">
      <c r="B78" s="69"/>
      <c r="C78" s="69"/>
      <c r="D78" s="69"/>
      <c r="E78" s="69"/>
      <c r="F78" s="69"/>
      <c r="G78" s="69"/>
      <c r="H78" s="69"/>
      <c r="J78" s="147"/>
      <c r="K78" s="147"/>
    </row>
    <row r="79" spans="1:16">
      <c r="B79" s="69"/>
      <c r="C79" s="170"/>
      <c r="D79" s="171"/>
      <c r="E79" s="171"/>
      <c r="F79" s="171"/>
      <c r="G79" s="172"/>
      <c r="H79" s="69"/>
      <c r="J79" s="332" t="s">
        <v>131</v>
      </c>
      <c r="K79" s="335" t="s">
        <v>198</v>
      </c>
      <c r="L79" s="335"/>
      <c r="M79" s="335"/>
      <c r="N79" s="335"/>
      <c r="O79" s="336"/>
    </row>
    <row r="80" spans="1:16">
      <c r="B80" s="69"/>
      <c r="C80" s="173"/>
      <c r="D80" s="174"/>
      <c r="E80" s="174"/>
      <c r="F80" s="174"/>
      <c r="G80" s="175"/>
      <c r="H80" s="69"/>
      <c r="J80" s="333"/>
      <c r="K80" s="337"/>
      <c r="L80" s="337"/>
      <c r="M80" s="337"/>
      <c r="N80" s="337"/>
      <c r="O80" s="338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 ht="15" thickBot="1">
      <c r="B93" s="69"/>
      <c r="C93" s="176"/>
      <c r="D93" s="177"/>
      <c r="E93" s="177"/>
      <c r="F93" s="177"/>
      <c r="G93" s="178"/>
      <c r="H93" s="69"/>
      <c r="J93" s="334"/>
      <c r="K93" s="339"/>
      <c r="L93" s="339"/>
      <c r="M93" s="339"/>
      <c r="N93" s="339"/>
      <c r="O93" s="340"/>
    </row>
    <row r="94" spans="2:16" ht="15" thickBot="1">
      <c r="B94" s="69"/>
      <c r="C94" s="69"/>
      <c r="D94" s="69"/>
      <c r="E94" s="69"/>
      <c r="F94" s="69"/>
      <c r="G94" s="69"/>
      <c r="H94" s="69"/>
      <c r="K94" s="147"/>
      <c r="L94" s="147"/>
      <c r="M94" s="147"/>
      <c r="N94" s="147"/>
      <c r="O94" s="147"/>
    </row>
    <row r="95" spans="2:16" ht="15" thickBot="1">
      <c r="B95" s="69" t="s">
        <v>197</v>
      </c>
      <c r="C95" s="169" t="s">
        <v>196</v>
      </c>
      <c r="D95" s="69"/>
      <c r="E95" s="69"/>
      <c r="F95" s="69"/>
      <c r="G95" s="69"/>
      <c r="H95" s="69"/>
      <c r="J95" s="146" t="s">
        <v>131</v>
      </c>
      <c r="K95" s="330" t="s">
        <v>199</v>
      </c>
      <c r="L95" s="330"/>
      <c r="M95" s="330"/>
      <c r="N95" s="330"/>
      <c r="O95" s="330"/>
      <c r="P95" s="331"/>
    </row>
    <row r="96" spans="2:16" ht="15" thickBot="1">
      <c r="B96" s="69"/>
      <c r="C96" s="69"/>
      <c r="D96" s="69"/>
      <c r="E96" s="69"/>
      <c r="F96" s="69"/>
      <c r="G96" s="69"/>
      <c r="H96" s="69"/>
      <c r="J96" s="147"/>
      <c r="K96" s="147"/>
    </row>
    <row r="97" spans="2:15">
      <c r="B97" s="69"/>
      <c r="C97" s="170"/>
      <c r="D97" s="171"/>
      <c r="E97" s="171"/>
      <c r="F97" s="171"/>
      <c r="G97" s="172"/>
      <c r="H97" s="69"/>
      <c r="J97" s="332" t="s">
        <v>131</v>
      </c>
      <c r="K97" s="335" t="s">
        <v>198</v>
      </c>
      <c r="L97" s="335"/>
      <c r="M97" s="335"/>
      <c r="N97" s="335"/>
      <c r="O97" s="336"/>
    </row>
    <row r="98" spans="2:15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 ht="15" thickBot="1">
      <c r="B111" s="69"/>
      <c r="C111" s="176"/>
      <c r="D111" s="177"/>
      <c r="E111" s="177"/>
      <c r="F111" s="177"/>
      <c r="G111" s="178"/>
      <c r="H111" s="69"/>
      <c r="J111" s="334"/>
      <c r="K111" s="339"/>
      <c r="L111" s="339"/>
      <c r="M111" s="339"/>
      <c r="N111" s="339"/>
      <c r="O111" s="340"/>
    </row>
    <row r="112" spans="2:15">
      <c r="B112" s="69"/>
      <c r="C112" s="69"/>
      <c r="D112" s="69"/>
      <c r="E112" s="69"/>
      <c r="F112" s="69"/>
      <c r="G112" s="69"/>
      <c r="H112" s="69"/>
    </row>
    <row r="113" spans="2:8">
      <c r="B113" s="69"/>
      <c r="C113" s="69"/>
      <c r="D113" s="69"/>
      <c r="E113" s="69"/>
      <c r="F113" s="69"/>
      <c r="G113" s="69"/>
      <c r="H113" s="69"/>
    </row>
  </sheetData>
  <mergeCells count="40">
    <mergeCell ref="C24:F24"/>
    <mergeCell ref="A7:H7"/>
    <mergeCell ref="E10:G10"/>
    <mergeCell ref="B15:F15"/>
    <mergeCell ref="B16:F16"/>
    <mergeCell ref="B20:G20"/>
    <mergeCell ref="D25:E25"/>
    <mergeCell ref="B29:F29"/>
    <mergeCell ref="B30:F30"/>
    <mergeCell ref="B31:C32"/>
    <mergeCell ref="D31:E31"/>
    <mergeCell ref="F31:F32"/>
    <mergeCell ref="G31:G32"/>
    <mergeCell ref="D32:E32"/>
    <mergeCell ref="B49:F49"/>
    <mergeCell ref="B50:F50"/>
    <mergeCell ref="B51:C51"/>
    <mergeCell ref="D51:E51"/>
    <mergeCell ref="F58:G58"/>
    <mergeCell ref="F59:G59"/>
    <mergeCell ref="J59:J69"/>
    <mergeCell ref="K59:K6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K95:P95"/>
    <mergeCell ref="J97:J111"/>
    <mergeCell ref="K97:O111"/>
    <mergeCell ref="K71:P71"/>
    <mergeCell ref="K24:P24"/>
    <mergeCell ref="K77:P77"/>
    <mergeCell ref="J79:J93"/>
    <mergeCell ref="K79:O93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4:S49"/>
  <sheetViews>
    <sheetView tabSelected="1" view="pageBreakPreview" topLeftCell="A8" zoomScale="80" zoomScaleNormal="100" zoomScaleSheetLayoutView="80" workbookViewId="0">
      <selection activeCell="K30" sqref="K30"/>
    </sheetView>
  </sheetViews>
  <sheetFormatPr defaultColWidth="9.1796875" defaultRowHeight="14"/>
  <cols>
    <col min="1" max="1" width="8" style="17" customWidth="1"/>
    <col min="2" max="4" width="8" style="18" customWidth="1"/>
    <col min="5" max="5" width="2.54296875" style="18" customWidth="1"/>
    <col min="6" max="6" width="2" style="18" customWidth="1"/>
    <col min="7" max="12" width="8" style="18" customWidth="1"/>
    <col min="13" max="13" width="4.7265625" style="18" customWidth="1"/>
    <col min="14" max="14" width="4.7265625" style="19" customWidth="1"/>
    <col min="15" max="15" width="1.81640625" style="19" customWidth="1"/>
    <col min="16" max="16" width="4.7265625" style="17" customWidth="1"/>
    <col min="17" max="17" width="9.1796875" style="20"/>
    <col min="18" max="18" width="20.7265625" style="20" customWidth="1"/>
    <col min="19" max="19" width="11.7265625" style="20" bestFit="1" customWidth="1"/>
    <col min="20" max="16384" width="9.1796875" style="20"/>
  </cols>
  <sheetData>
    <row r="4" spans="1:19" ht="14.5">
      <c r="R4" s="144"/>
    </row>
    <row r="5" spans="1:19" ht="14.5" thickBot="1">
      <c r="S5" s="21"/>
    </row>
    <row r="6" spans="1:19" s="30" customFormat="1" ht="21.75" customHeight="1" thickBot="1">
      <c r="A6" s="29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4" t="s">
        <v>37</v>
      </c>
      <c r="N6" s="35">
        <v>13</v>
      </c>
      <c r="O6" s="35" t="s">
        <v>6</v>
      </c>
      <c r="P6" s="140" t="s">
        <v>328</v>
      </c>
    </row>
    <row r="11" spans="1:19" ht="15"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</row>
    <row r="12" spans="1:19" ht="15">
      <c r="A12" s="272" t="s">
        <v>38</v>
      </c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</row>
    <row r="13" spans="1:19" s="23" customFormat="1" ht="15">
      <c r="A13" s="272" t="s">
        <v>39</v>
      </c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</row>
    <row r="14" spans="1:19" s="23" customFormat="1" ht="15">
      <c r="A14" s="281" t="s">
        <v>43</v>
      </c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</row>
    <row r="15" spans="1:19" s="23" customFormat="1" ht="15">
      <c r="A15" s="17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17"/>
    </row>
    <row r="16" spans="1:19" s="23" customFormat="1" ht="15">
      <c r="A16" s="17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17"/>
    </row>
    <row r="17" spans="1:16" s="23" customFormat="1" ht="15">
      <c r="A17" s="17"/>
      <c r="B17" s="301" t="s">
        <v>40</v>
      </c>
      <c r="C17" s="301"/>
      <c r="D17" s="301"/>
      <c r="E17" s="22" t="s">
        <v>13</v>
      </c>
      <c r="F17" s="22"/>
      <c r="G17" s="299" t="s">
        <v>329</v>
      </c>
      <c r="H17" s="299"/>
      <c r="I17" s="299"/>
      <c r="J17" s="299"/>
      <c r="K17" s="299"/>
      <c r="L17" s="299"/>
      <c r="M17" s="299"/>
      <c r="N17" s="299"/>
      <c r="O17" s="299"/>
      <c r="P17" s="17"/>
    </row>
    <row r="18" spans="1:16" s="23" customFormat="1" ht="15">
      <c r="A18" s="17"/>
      <c r="B18" s="301" t="s">
        <v>7</v>
      </c>
      <c r="C18" s="301"/>
      <c r="D18" s="301"/>
      <c r="E18" s="22" t="s">
        <v>13</v>
      </c>
      <c r="F18" s="22"/>
      <c r="G18" s="299" t="s">
        <v>330</v>
      </c>
      <c r="H18" s="299"/>
      <c r="I18" s="299"/>
      <c r="J18" s="299"/>
      <c r="K18" s="299"/>
      <c r="L18" s="299"/>
      <c r="M18" s="299"/>
      <c r="N18" s="299"/>
      <c r="O18" s="299"/>
      <c r="P18" s="17"/>
    </row>
    <row r="19" spans="1:16" s="23" customFormat="1" ht="15">
      <c r="A19" s="17"/>
      <c r="B19" s="301" t="s">
        <v>41</v>
      </c>
      <c r="C19" s="301"/>
      <c r="D19" s="301"/>
      <c r="E19" s="22" t="s">
        <v>13</v>
      </c>
      <c r="F19" s="22"/>
      <c r="G19" s="299" t="s">
        <v>514</v>
      </c>
      <c r="H19" s="299"/>
      <c r="I19" s="299"/>
      <c r="J19" s="299"/>
      <c r="K19" s="299"/>
      <c r="L19" s="299"/>
      <c r="M19" s="299"/>
      <c r="N19" s="299"/>
      <c r="O19" s="299"/>
      <c r="P19" s="17"/>
    </row>
    <row r="20" spans="1:16" s="23" customFormat="1" ht="15">
      <c r="A20" s="17"/>
      <c r="B20" s="301" t="s">
        <v>42</v>
      </c>
      <c r="C20" s="301"/>
      <c r="D20" s="301"/>
      <c r="E20" s="22" t="s">
        <v>13</v>
      </c>
      <c r="F20" s="22"/>
      <c r="G20" s="299" t="s">
        <v>331</v>
      </c>
      <c r="H20" s="299"/>
      <c r="I20" s="299"/>
      <c r="J20" s="299"/>
      <c r="K20" s="299"/>
      <c r="L20" s="299"/>
      <c r="M20" s="299"/>
      <c r="N20" s="299"/>
      <c r="O20" s="299"/>
      <c r="P20" s="17"/>
    </row>
    <row r="21" spans="1:16" s="23" customFormat="1" ht="15">
      <c r="A21" s="17"/>
      <c r="G21" s="23" t="s">
        <v>35</v>
      </c>
      <c r="O21" s="22"/>
      <c r="P21" s="17"/>
    </row>
    <row r="22" spans="1:16" s="23" customFormat="1" ht="15">
      <c r="A22" s="17"/>
      <c r="O22" s="22"/>
      <c r="P22" s="17"/>
    </row>
    <row r="23" spans="1:16" s="23" customFormat="1" ht="15">
      <c r="A23" s="17"/>
      <c r="B23" s="302" t="s">
        <v>36</v>
      </c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22"/>
      <c r="P23" s="17"/>
    </row>
    <row r="24" spans="1:16" s="23" customFormat="1" ht="15">
      <c r="A24" s="17"/>
      <c r="B24" s="302" t="str">
        <f>"Tahun"&amp;G21&amp;G20</f>
        <v>Tahun (d) 2020</v>
      </c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22"/>
      <c r="P24" s="17"/>
    </row>
    <row r="25" spans="1:16" s="23" customFormat="1" ht="15">
      <c r="A25" s="1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17"/>
    </row>
    <row r="26" spans="1:16" s="23" customFormat="1" ht="15.75" customHeight="1">
      <c r="A26" s="17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17"/>
    </row>
    <row r="27" spans="1:16" s="23" customFormat="1" ht="15.75" customHeight="1">
      <c r="A27" s="17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17"/>
    </row>
    <row r="28" spans="1:16" s="23" customFormat="1" ht="15.75" customHeight="1">
      <c r="A28" s="17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17"/>
    </row>
    <row r="29" spans="1:16" s="23" customFormat="1" ht="15.75" customHeight="1">
      <c r="A29" s="17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17"/>
    </row>
    <row r="30" spans="1:16" s="23" customFormat="1" ht="6" customHeight="1">
      <c r="A30" s="17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4"/>
      <c r="O30" s="24"/>
      <c r="P30" s="17"/>
    </row>
    <row r="31" spans="1:16" s="23" customFormat="1" ht="15.75" customHeight="1">
      <c r="A31" s="17"/>
      <c r="B31" s="30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1"/>
      <c r="P31" s="17"/>
    </row>
    <row r="32" spans="1:16" s="23" customFormat="1" ht="11.25" customHeight="1">
      <c r="A32" s="17"/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1"/>
      <c r="P32" s="17"/>
    </row>
    <row r="33" spans="1:16" s="23" customFormat="1" ht="15">
      <c r="A33" s="17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24"/>
      <c r="P33" s="17"/>
    </row>
    <row r="34" spans="1:16" s="23" customFormat="1" ht="17.5">
      <c r="A34" s="1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8"/>
      <c r="O34" s="28"/>
      <c r="P34" s="17"/>
    </row>
    <row r="35" spans="1:16" s="23" customFormat="1" ht="17.5">
      <c r="A35" s="1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8"/>
      <c r="O35" s="28"/>
      <c r="P35" s="17"/>
    </row>
    <row r="36" spans="1:16" s="23" customFormat="1" ht="17.5">
      <c r="A36" s="1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8"/>
      <c r="O36" s="28"/>
      <c r="P36" s="17"/>
    </row>
    <row r="37" spans="1:16" s="23" customFormat="1" ht="17.5">
      <c r="A37" s="1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8"/>
      <c r="O37" s="28"/>
      <c r="P37" s="17"/>
    </row>
    <row r="38" spans="1:16" s="23" customFormat="1" ht="17.5">
      <c r="A38" s="1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8"/>
      <c r="O38" s="28"/>
      <c r="P38" s="17"/>
    </row>
    <row r="39" spans="1:16" s="23" customFormat="1" ht="17.5">
      <c r="A39" s="1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8"/>
      <c r="O39" s="28"/>
      <c r="P39" s="17"/>
    </row>
    <row r="40" spans="1:16" s="23" customFormat="1" ht="17.5">
      <c r="A40" s="1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8"/>
      <c r="O40" s="28"/>
      <c r="P40" s="17"/>
    </row>
    <row r="41" spans="1:16" s="23" customFormat="1" ht="17.5">
      <c r="A41" s="1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8"/>
      <c r="O41" s="28"/>
      <c r="P41" s="17"/>
    </row>
    <row r="42" spans="1:16" s="23" customFormat="1" ht="17.5">
      <c r="A42" s="1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8"/>
      <c r="O42" s="28"/>
      <c r="P42" s="17"/>
    </row>
    <row r="43" spans="1:16" s="23" customFormat="1" ht="17.5">
      <c r="A43" s="1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8"/>
      <c r="O43" s="28"/>
      <c r="P43" s="17"/>
    </row>
    <row r="44" spans="1:16" s="23" customFormat="1" ht="17.5">
      <c r="A44" s="1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8"/>
      <c r="O44" s="28"/>
      <c r="P44" s="17"/>
    </row>
    <row r="45" spans="1:16" s="23" customFormat="1" ht="17.5">
      <c r="A45" s="1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8"/>
      <c r="O45" s="28"/>
      <c r="P45" s="17"/>
    </row>
    <row r="46" spans="1:16" s="23" customFormat="1" ht="17.5">
      <c r="A46" s="1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8"/>
      <c r="O46" s="28"/>
      <c r="P46" s="17"/>
    </row>
    <row r="47" spans="1:16" s="23" customFormat="1" ht="17.5">
      <c r="A47" s="1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8"/>
      <c r="O47" s="28"/>
      <c r="P47" s="17"/>
    </row>
    <row r="48" spans="1:16" s="23" customFormat="1" ht="17.5">
      <c r="A48" s="1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8"/>
      <c r="O48" s="28"/>
      <c r="P48" s="17"/>
    </row>
    <row r="49" spans="1:16" s="23" customFormat="1" ht="17.5">
      <c r="A49" s="1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8"/>
      <c r="O49" s="28"/>
      <c r="P49" s="17"/>
    </row>
  </sheetData>
  <mergeCells count="15">
    <mergeCell ref="A12:P12"/>
    <mergeCell ref="A13:P13"/>
    <mergeCell ref="G20:O20"/>
    <mergeCell ref="A14:P14"/>
    <mergeCell ref="B33:N33"/>
    <mergeCell ref="B17:D17"/>
    <mergeCell ref="B18:D18"/>
    <mergeCell ref="G17:O17"/>
    <mergeCell ref="G18:O18"/>
    <mergeCell ref="B19:D19"/>
    <mergeCell ref="G19:O19"/>
    <mergeCell ref="B20:D20"/>
    <mergeCell ref="B23:N23"/>
    <mergeCell ref="B24:N24"/>
    <mergeCell ref="B31:N32"/>
  </mergeCells>
  <printOptions horizontalCentered="1"/>
  <pageMargins left="0.4" right="0.24" top="0.72" bottom="0.73" header="0.34" footer="0.56000000000000005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6"/>
  <sheetViews>
    <sheetView showGridLines="0" view="pageBreakPreview" topLeftCell="D7" zoomScale="80" zoomScaleNormal="100" zoomScaleSheetLayoutView="80" zoomScalePageLayoutView="60" workbookViewId="0">
      <selection activeCell="E12" sqref="E12:J12"/>
    </sheetView>
  </sheetViews>
  <sheetFormatPr defaultColWidth="9.1796875" defaultRowHeight="15.5"/>
  <cols>
    <col min="1" max="1" width="3.54296875" style="64" customWidth="1"/>
    <col min="2" max="2" width="4.81640625" style="64" customWidth="1"/>
    <col min="3" max="3" width="21.54296875" style="64" customWidth="1"/>
    <col min="4" max="4" width="4.26953125" style="64" customWidth="1"/>
    <col min="5" max="5" width="20.7265625" style="64" customWidth="1"/>
    <col min="6" max="7" width="20.7265625" style="64" hidden="1" customWidth="1"/>
    <col min="8" max="8" width="20.7265625" style="64" customWidth="1"/>
    <col min="9" max="10" width="9.453125" style="64" customWidth="1"/>
    <col min="11" max="13" width="10.7265625" style="64" customWidth="1"/>
    <col min="14" max="14" width="11.7265625" style="64" bestFit="1" customWidth="1"/>
    <col min="15" max="15" width="12.7265625" style="1" customWidth="1"/>
    <col min="16" max="16384" width="9.1796875" style="1"/>
  </cols>
  <sheetData>
    <row r="1" spans="1:15" ht="7.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6"/>
    </row>
    <row r="2" spans="1:15" ht="4.5" customHeight="1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7"/>
    </row>
    <row r="3" spans="1:15">
      <c r="A3" s="317" t="s">
        <v>44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7"/>
    </row>
    <row r="4" spans="1:15">
      <c r="A4" s="318" t="s">
        <v>43</v>
      </c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7"/>
    </row>
    <row r="5" spans="1:15" ht="15.75" customHeight="1">
      <c r="A5" s="317" t="str">
        <f>'Halaman Depan'!M6&amp;'Halaman Depan'!N6&amp;'Halaman Depan'!O6&amp;'Halaman Depan'!P6</f>
        <v>FR.13-E2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7"/>
    </row>
    <row r="6" spans="1:15" ht="15.75" customHeigh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7"/>
    </row>
    <row r="7" spans="1:15" ht="11.25" customHeight="1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7"/>
    </row>
    <row r="8" spans="1:15" s="3" customFormat="1" ht="14.5">
      <c r="A8" s="41" t="s">
        <v>0</v>
      </c>
      <c r="B8" s="41" t="s">
        <v>47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9"/>
    </row>
    <row r="9" spans="1:15" s="4" customFormat="1" ht="14.5">
      <c r="A9" s="43"/>
      <c r="B9" s="44" t="s">
        <v>1</v>
      </c>
      <c r="C9" s="45" t="s">
        <v>48</v>
      </c>
      <c r="D9" s="45" t="s">
        <v>13</v>
      </c>
      <c r="E9" s="307" t="str">
        <f>'Halaman Depan'!G17</f>
        <v>(a) FAKULTAS SAINS DAN TEKNOLOGI</v>
      </c>
      <c r="F9" s="307"/>
      <c r="G9" s="307"/>
      <c r="H9" s="307"/>
      <c r="I9" s="307"/>
      <c r="J9" s="307"/>
      <c r="K9" s="129"/>
      <c r="L9" s="129"/>
      <c r="M9" s="129"/>
      <c r="N9" s="129"/>
      <c r="O9" s="36"/>
    </row>
    <row r="10" spans="1:15" s="4" customFormat="1" ht="14.5">
      <c r="A10" s="43"/>
      <c r="B10" s="44" t="s">
        <v>2</v>
      </c>
      <c r="C10" s="43" t="s">
        <v>9</v>
      </c>
      <c r="D10" s="43" t="s">
        <v>13</v>
      </c>
      <c r="E10" s="307" t="str">
        <f>'Halaman Depan'!G18</f>
        <v>(b) KETUA PROGRAM STUDI</v>
      </c>
      <c r="F10" s="307"/>
      <c r="G10" s="307"/>
      <c r="H10" s="307"/>
      <c r="I10" s="307"/>
      <c r="J10" s="307"/>
      <c r="K10" s="129"/>
      <c r="L10" s="129"/>
      <c r="M10" s="129"/>
      <c r="N10" s="129"/>
      <c r="O10" s="10"/>
    </row>
    <row r="11" spans="1:15" s="4" customFormat="1" ht="14.5">
      <c r="A11" s="43"/>
      <c r="B11" s="44" t="s">
        <v>3</v>
      </c>
      <c r="C11" s="43" t="s">
        <v>8</v>
      </c>
      <c r="D11" s="43" t="s">
        <v>13</v>
      </c>
      <c r="E11" s="305" t="s">
        <v>332</v>
      </c>
      <c r="F11" s="305"/>
      <c r="G11" s="305"/>
      <c r="H11" s="305"/>
      <c r="I11" s="305"/>
      <c r="J11" s="305"/>
      <c r="K11" s="129"/>
      <c r="L11" s="129"/>
      <c r="M11" s="129"/>
      <c r="N11" s="129"/>
      <c r="O11" s="10"/>
    </row>
    <row r="12" spans="1:15" s="4" customFormat="1" ht="14.5">
      <c r="A12" s="43"/>
      <c r="B12" s="46" t="s">
        <v>20</v>
      </c>
      <c r="C12" s="43" t="s">
        <v>50</v>
      </c>
      <c r="D12" s="43" t="s">
        <v>13</v>
      </c>
      <c r="E12" s="322" t="s">
        <v>333</v>
      </c>
      <c r="F12" s="322"/>
      <c r="G12" s="322"/>
      <c r="H12" s="322"/>
      <c r="I12" s="322"/>
      <c r="J12" s="322"/>
      <c r="K12" s="129"/>
      <c r="L12" s="129"/>
      <c r="M12" s="129"/>
      <c r="N12" s="129"/>
      <c r="O12" s="10"/>
    </row>
    <row r="13" spans="1:15" s="4" customFormat="1" ht="14.5">
      <c r="A13" s="43"/>
      <c r="B13" s="46" t="s">
        <v>21</v>
      </c>
      <c r="C13" s="43" t="s">
        <v>49</v>
      </c>
      <c r="D13" s="43" t="s">
        <v>13</v>
      </c>
      <c r="E13" s="322" t="s">
        <v>334</v>
      </c>
      <c r="F13" s="322"/>
      <c r="G13" s="322"/>
      <c r="H13" s="322"/>
      <c r="I13" s="322"/>
      <c r="J13" s="322"/>
      <c r="K13" s="129"/>
      <c r="L13" s="129"/>
      <c r="M13" s="129"/>
      <c r="N13" s="129"/>
      <c r="O13" s="10"/>
    </row>
    <row r="14" spans="1:15" s="3" customFormat="1" ht="8.25" customHeight="1">
      <c r="A14" s="42"/>
      <c r="B14" s="42"/>
      <c r="C14" s="42"/>
      <c r="D14" s="42"/>
      <c r="E14" s="47"/>
      <c r="F14" s="47"/>
      <c r="G14" s="47"/>
      <c r="H14" s="47"/>
      <c r="I14" s="42"/>
      <c r="J14" s="42"/>
      <c r="K14" s="42"/>
      <c r="L14" s="42"/>
      <c r="M14" s="42"/>
      <c r="N14" s="42"/>
      <c r="O14" s="9"/>
    </row>
    <row r="15" spans="1:15" s="3" customFormat="1" ht="14.5">
      <c r="A15" s="41" t="s">
        <v>51</v>
      </c>
      <c r="B15" s="41" t="s">
        <v>61</v>
      </c>
      <c r="C15" s="42"/>
      <c r="D15" s="42"/>
      <c r="E15" s="47"/>
      <c r="F15" s="47"/>
      <c r="G15" s="47"/>
      <c r="H15" s="47"/>
      <c r="I15" s="42"/>
      <c r="J15" s="42"/>
      <c r="K15" s="42"/>
      <c r="L15" s="42"/>
      <c r="M15" s="42"/>
      <c r="N15" s="42"/>
      <c r="O15" s="9"/>
    </row>
    <row r="16" spans="1:15" s="4" customFormat="1" ht="15" customHeight="1">
      <c r="A16" s="43"/>
      <c r="B16" s="44" t="s">
        <v>1</v>
      </c>
      <c r="C16" s="45" t="s">
        <v>62</v>
      </c>
      <c r="D16" s="45" t="s">
        <v>13</v>
      </c>
      <c r="E16" s="305" t="s">
        <v>335</v>
      </c>
      <c r="F16" s="305"/>
      <c r="G16" s="305"/>
      <c r="H16" s="305"/>
      <c r="I16" s="305"/>
      <c r="J16" s="305"/>
      <c r="K16" s="45"/>
      <c r="L16" s="45"/>
      <c r="M16" s="45"/>
      <c r="N16" s="45"/>
      <c r="O16" s="36"/>
    </row>
    <row r="17" spans="1:15" s="4" customFormat="1" ht="14.5">
      <c r="A17" s="43"/>
      <c r="B17" s="44" t="s">
        <v>2</v>
      </c>
      <c r="C17" s="45" t="s">
        <v>64</v>
      </c>
      <c r="D17" s="45" t="s">
        <v>13</v>
      </c>
      <c r="E17" s="306" t="s">
        <v>336</v>
      </c>
      <c r="F17" s="306"/>
      <c r="G17" s="306"/>
      <c r="H17" s="306"/>
      <c r="I17" s="306"/>
      <c r="J17" s="306"/>
      <c r="K17" s="45"/>
      <c r="L17" s="45"/>
      <c r="M17" s="45"/>
      <c r="N17" s="45"/>
      <c r="O17" s="36"/>
    </row>
    <row r="18" spans="1:15" s="4" customFormat="1" ht="14.5">
      <c r="A18" s="43"/>
      <c r="B18" s="46" t="s">
        <v>3</v>
      </c>
      <c r="C18" s="45" t="s">
        <v>63</v>
      </c>
      <c r="D18" s="45" t="s">
        <v>13</v>
      </c>
      <c r="E18" s="307" t="str">
        <f>'Halaman Depan'!G20</f>
        <v>(d) 2020</v>
      </c>
      <c r="F18" s="307"/>
      <c r="G18" s="307"/>
      <c r="H18" s="307"/>
      <c r="I18" s="307"/>
      <c r="J18" s="307"/>
      <c r="K18" s="45"/>
      <c r="L18" s="45"/>
      <c r="M18" s="45"/>
      <c r="N18" s="45"/>
      <c r="O18" s="36"/>
    </row>
    <row r="19" spans="1:15" s="3" customFormat="1" ht="9" customHeight="1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9"/>
    </row>
    <row r="20" spans="1:15" s="3" customFormat="1" ht="14.5">
      <c r="A20" s="41" t="s">
        <v>57</v>
      </c>
      <c r="B20" s="41" t="s">
        <v>52</v>
      </c>
      <c r="C20" s="42"/>
      <c r="D20" s="42"/>
      <c r="E20" s="47"/>
      <c r="F20" s="47"/>
      <c r="G20" s="47"/>
      <c r="H20" s="47"/>
      <c r="I20" s="42"/>
      <c r="J20" s="42"/>
      <c r="K20" s="42"/>
      <c r="L20" s="42"/>
      <c r="M20" s="42"/>
      <c r="N20" s="42"/>
      <c r="O20" s="9"/>
    </row>
    <row r="21" spans="1:15" s="4" customFormat="1" ht="15" customHeight="1">
      <c r="A21" s="43"/>
      <c r="B21" s="44" t="s">
        <v>1</v>
      </c>
      <c r="C21" s="45" t="s">
        <v>53</v>
      </c>
      <c r="D21" s="45" t="s">
        <v>13</v>
      </c>
      <c r="E21" s="308" t="str">
        <f>'Halaman Depan'!G19</f>
        <v>(c) Tahunan</v>
      </c>
      <c r="F21" s="308"/>
      <c r="G21" s="308"/>
      <c r="H21" s="308"/>
      <c r="I21" s="308"/>
      <c r="J21" s="308"/>
      <c r="K21" s="45"/>
      <c r="L21" s="45"/>
      <c r="M21" s="45"/>
      <c r="N21" s="45"/>
      <c r="O21" s="36"/>
    </row>
    <row r="22" spans="1:15" s="4" customFormat="1" ht="14.5">
      <c r="A22" s="43"/>
      <c r="B22" s="44" t="s">
        <v>2</v>
      </c>
      <c r="C22" s="45" t="s">
        <v>55</v>
      </c>
      <c r="D22" s="45" t="s">
        <v>13</v>
      </c>
      <c r="E22" s="309" t="s">
        <v>515</v>
      </c>
      <c r="F22" s="309"/>
      <c r="G22" s="309"/>
      <c r="H22" s="309"/>
      <c r="I22" s="309"/>
      <c r="J22" s="309"/>
      <c r="K22" s="45"/>
      <c r="L22" s="45"/>
      <c r="M22" s="45"/>
      <c r="N22" s="45"/>
      <c r="O22" s="36"/>
    </row>
    <row r="23" spans="1:15" s="3" customFormat="1" ht="7.5" customHeight="1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9"/>
    </row>
    <row r="24" spans="1:15" s="3" customFormat="1" ht="15" customHeight="1">
      <c r="A24" s="41" t="s">
        <v>60</v>
      </c>
      <c r="B24" s="41" t="s">
        <v>58</v>
      </c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9"/>
    </row>
    <row r="25" spans="1:15" s="5" customFormat="1" ht="20.25" customHeight="1">
      <c r="A25" s="48"/>
      <c r="B25" s="310" t="s">
        <v>4</v>
      </c>
      <c r="C25" s="324" t="s">
        <v>46</v>
      </c>
      <c r="D25" s="325"/>
      <c r="E25" s="326"/>
      <c r="F25" s="310" t="s">
        <v>267</v>
      </c>
      <c r="G25" s="310" t="s">
        <v>268</v>
      </c>
      <c r="H25" s="310" t="s">
        <v>309</v>
      </c>
      <c r="I25" s="310" t="s">
        <v>11</v>
      </c>
      <c r="J25" s="310" t="s">
        <v>5</v>
      </c>
      <c r="K25" s="320" t="s">
        <v>99</v>
      </c>
      <c r="L25" s="321"/>
      <c r="M25" s="320" t="s">
        <v>56</v>
      </c>
      <c r="N25" s="321"/>
    </row>
    <row r="26" spans="1:15" s="5" customFormat="1" ht="20.25" customHeight="1">
      <c r="A26" s="48"/>
      <c r="B26" s="311"/>
      <c r="C26" s="327"/>
      <c r="D26" s="328"/>
      <c r="E26" s="329"/>
      <c r="F26" s="311"/>
      <c r="G26" s="311"/>
      <c r="H26" s="311"/>
      <c r="I26" s="311"/>
      <c r="J26" s="311"/>
      <c r="K26" s="49" t="s">
        <v>124</v>
      </c>
      <c r="L26" s="49" t="s">
        <v>125</v>
      </c>
      <c r="M26" s="49" t="s">
        <v>124</v>
      </c>
      <c r="N26" s="50" t="s">
        <v>125</v>
      </c>
      <c r="O26" s="144" t="s">
        <v>130</v>
      </c>
    </row>
    <row r="27" spans="1:15" s="5" customFormat="1" ht="33.75" customHeight="1">
      <c r="A27" s="48"/>
      <c r="B27" s="51">
        <v>1</v>
      </c>
      <c r="C27" s="313" t="s">
        <v>80</v>
      </c>
      <c r="D27" s="314" t="s">
        <v>80</v>
      </c>
      <c r="E27" s="315" t="s">
        <v>80</v>
      </c>
      <c r="F27" s="210" t="s">
        <v>95</v>
      </c>
      <c r="G27" s="210" t="s">
        <v>269</v>
      </c>
      <c r="H27" s="210" t="s">
        <v>310</v>
      </c>
      <c r="I27" s="244">
        <v>6.3888888888888884E-2</v>
      </c>
      <c r="J27" s="54">
        <v>0.05</v>
      </c>
      <c r="K27" s="109" t="str">
        <f>'[3]LPHK No.1 (Tp.A-Rasio+)'!$G$26&amp;":"&amp;'[3]LPHK No.1 (Tp.A-Rasio+)'!$G$27</f>
        <v>1:32</v>
      </c>
      <c r="L27" s="109">
        <f>'[3]LPHK No.1 (Tp.A-Rasio+)'!$G$38</f>
        <v>1</v>
      </c>
      <c r="M27" s="109">
        <f>'[3]LPHK No.1 (Tp.A-Rasio+)'!$G$47</f>
        <v>1</v>
      </c>
      <c r="N27" s="121">
        <f>'[3]LPHK No.1 (Tp.A-Rasio+)'!$G$53</f>
        <v>0.05</v>
      </c>
      <c r="O27" s="225" t="s">
        <v>301</v>
      </c>
    </row>
    <row r="28" spans="1:15" s="5" customFormat="1" ht="33.75" customHeight="1">
      <c r="A28" s="48"/>
      <c r="B28" s="51">
        <v>2</v>
      </c>
      <c r="C28" s="313" t="s">
        <v>81</v>
      </c>
      <c r="D28" s="314" t="s">
        <v>81</v>
      </c>
      <c r="E28" s="315" t="s">
        <v>81</v>
      </c>
      <c r="F28" s="210" t="s">
        <v>66</v>
      </c>
      <c r="G28" s="210" t="s">
        <v>271</v>
      </c>
      <c r="H28" s="210" t="s">
        <v>310</v>
      </c>
      <c r="I28" s="125">
        <v>0.1</v>
      </c>
      <c r="J28" s="52">
        <v>0.11</v>
      </c>
      <c r="K28" s="109">
        <f>'[3]LPHK No.2 (Tp.C-%)'!$G$26</f>
        <v>0.33333333333333331</v>
      </c>
      <c r="L28" s="109">
        <f>'[3]LPHK No.2 (Tp.C-%)'!$G$38</f>
        <v>3.333333333333333</v>
      </c>
      <c r="M28" s="109">
        <f>'[3]LPHK No.2 (Tp.C-%)'!$G$47</f>
        <v>1.1000000000000001</v>
      </c>
      <c r="N28" s="121">
        <f>'[3]LPHK No.2 (Tp.C-%)'!$G$53</f>
        <v>0.12100000000000001</v>
      </c>
      <c r="O28" s="222" t="s">
        <v>294</v>
      </c>
    </row>
    <row r="29" spans="1:15" s="5" customFormat="1" ht="48.75" customHeight="1">
      <c r="A29" s="48"/>
      <c r="B29" s="51">
        <v>3</v>
      </c>
      <c r="C29" s="313" t="s">
        <v>82</v>
      </c>
      <c r="D29" s="314" t="s">
        <v>82</v>
      </c>
      <c r="E29" s="315" t="s">
        <v>82</v>
      </c>
      <c r="F29" s="210" t="s">
        <v>93</v>
      </c>
      <c r="G29" s="210" t="s">
        <v>270</v>
      </c>
      <c r="H29" s="210" t="s">
        <v>311</v>
      </c>
      <c r="I29" s="55">
        <v>1</v>
      </c>
      <c r="J29" s="52">
        <v>0.1</v>
      </c>
      <c r="K29" s="53">
        <f>'[3]LPHK No.3 (Tp.B-Jumlah)'!$G$25</f>
        <v>4</v>
      </c>
      <c r="L29" s="109">
        <f>'[3]LPHK No.3 (Tp.B-Jumlah)'!$G$36</f>
        <v>4</v>
      </c>
      <c r="M29" s="109">
        <f>'[3]LPHK No.3 (Tp.B-Jumlah)'!$G$45</f>
        <v>1.1000000000000001</v>
      </c>
      <c r="N29" s="121">
        <f>'[3]LPHK No.3 (Tp.B-Jumlah)'!$G$51</f>
        <v>0.11000000000000001</v>
      </c>
      <c r="O29" s="198" t="s">
        <v>208</v>
      </c>
    </row>
    <row r="30" spans="1:15" s="5" customFormat="1" ht="33.75" customHeight="1">
      <c r="A30" s="48"/>
      <c r="B30" s="51">
        <v>4</v>
      </c>
      <c r="C30" s="313" t="s">
        <v>83</v>
      </c>
      <c r="D30" s="314" t="s">
        <v>83</v>
      </c>
      <c r="E30" s="315" t="s">
        <v>83</v>
      </c>
      <c r="F30" s="210" t="s">
        <v>66</v>
      </c>
      <c r="G30" s="210" t="s">
        <v>271</v>
      </c>
      <c r="H30" s="210" t="s">
        <v>310</v>
      </c>
      <c r="I30" s="127">
        <v>0.8</v>
      </c>
      <c r="J30" s="52">
        <v>0.11</v>
      </c>
      <c r="K30" s="109">
        <f>'[3]LPHK No.4 (Tp.C-%)'!$G$26</f>
        <v>0.87108013937282225</v>
      </c>
      <c r="L30" s="109">
        <f>'[3]LPHK No.4 (Tp.C-%)'!$G$38</f>
        <v>1.0888501742160277</v>
      </c>
      <c r="M30" s="109">
        <f>'[3]LPHK No.4 (Tp.C-%)'!$G$47</f>
        <v>1.1000000000000001</v>
      </c>
      <c r="N30" s="121">
        <f>'[3]LPHK No.4 (Tp.C-%)'!$G$53</f>
        <v>0.12100000000000001</v>
      </c>
      <c r="O30" s="199" t="s">
        <v>242</v>
      </c>
    </row>
    <row r="31" spans="1:15" s="5" customFormat="1" ht="33.75" customHeight="1">
      <c r="A31" s="48"/>
      <c r="B31" s="51">
        <v>5</v>
      </c>
      <c r="C31" s="313" t="s">
        <v>84</v>
      </c>
      <c r="D31" s="314" t="s">
        <v>84</v>
      </c>
      <c r="E31" s="315" t="s">
        <v>84</v>
      </c>
      <c r="F31" s="210" t="s">
        <v>66</v>
      </c>
      <c r="G31" s="210" t="s">
        <v>271</v>
      </c>
      <c r="H31" s="210" t="s">
        <v>310</v>
      </c>
      <c r="I31" s="126">
        <v>0.3</v>
      </c>
      <c r="J31" s="52">
        <v>0.1</v>
      </c>
      <c r="K31" s="109">
        <f>'[3]LPHK No.5 (Tp.C-%)'!$G$26</f>
        <v>0.34090909090909088</v>
      </c>
      <c r="L31" s="109">
        <f>'[3]LPHK No.5 (Tp.C-%)'!$G$38</f>
        <v>1.1363636363636362</v>
      </c>
      <c r="M31" s="109">
        <f>'[3]LPHK No.5 (Tp.C-%)'!$G$47</f>
        <v>1.1000000000000001</v>
      </c>
      <c r="N31" s="121">
        <f>'[3]LPHK No.5 (Tp.C-%)'!$G$53</f>
        <v>0.11000000000000001</v>
      </c>
      <c r="O31" s="199" t="s">
        <v>249</v>
      </c>
    </row>
    <row r="32" spans="1:15" s="5" customFormat="1" ht="33.75" customHeight="1">
      <c r="A32" s="48"/>
      <c r="B32" s="51">
        <v>6</v>
      </c>
      <c r="C32" s="313" t="s">
        <v>85</v>
      </c>
      <c r="D32" s="314" t="s">
        <v>85</v>
      </c>
      <c r="E32" s="315" t="s">
        <v>85</v>
      </c>
      <c r="F32" s="210" t="s">
        <v>93</v>
      </c>
      <c r="G32" s="210" t="s">
        <v>270</v>
      </c>
      <c r="H32" s="210" t="s">
        <v>311</v>
      </c>
      <c r="I32" s="124">
        <v>2</v>
      </c>
      <c r="J32" s="52">
        <v>0.1</v>
      </c>
      <c r="K32" s="53">
        <f>'[3]LPHK No.6 (Tp.B-Jumlah)'!$G$25</f>
        <v>10</v>
      </c>
      <c r="L32" s="109">
        <f>'[3]LPHK No.6 (Tp.B-Jumlah)'!$G$36</f>
        <v>5</v>
      </c>
      <c r="M32" s="109">
        <f>'[3]LPHK No.6 (Tp.B-Jumlah)'!$G$45</f>
        <v>1.1000000000000001</v>
      </c>
      <c r="N32" s="121">
        <f>'[3]LPHK No.6 (Tp.B-Jumlah)'!$G$51</f>
        <v>0.11000000000000001</v>
      </c>
      <c r="O32" s="110" t="s">
        <v>89</v>
      </c>
    </row>
    <row r="33" spans="1:20" s="5" customFormat="1" ht="51" customHeight="1">
      <c r="A33" s="48"/>
      <c r="B33" s="51">
        <v>7</v>
      </c>
      <c r="C33" s="313" t="s">
        <v>86</v>
      </c>
      <c r="D33" s="314" t="s">
        <v>86</v>
      </c>
      <c r="E33" s="315" t="s">
        <v>86</v>
      </c>
      <c r="F33" s="210" t="s">
        <v>93</v>
      </c>
      <c r="G33" s="210" t="s">
        <v>270</v>
      </c>
      <c r="H33" s="210" t="s">
        <v>310</v>
      </c>
      <c r="I33" s="128">
        <v>2</v>
      </c>
      <c r="J33" s="52">
        <v>0.2</v>
      </c>
      <c r="K33" s="53">
        <f>'[3]LPHK No.7 (Tp.B-Jumlah)'!$G$25</f>
        <v>10</v>
      </c>
      <c r="L33" s="109">
        <f>'[3]LPHK No.7 (Tp.B-Jumlah)'!$G$36</f>
        <v>5</v>
      </c>
      <c r="M33" s="109">
        <f>'[3]LPHK No.7 (Tp.B-Jumlah)'!$G$45</f>
        <v>1.1000000000000001</v>
      </c>
      <c r="N33" s="121">
        <f>'[3]LPHK No.7 (Tp.B-Jumlah)'!$G$51</f>
        <v>0.22000000000000003</v>
      </c>
      <c r="O33" s="198" t="s">
        <v>90</v>
      </c>
    </row>
    <row r="34" spans="1:20" s="5" customFormat="1" ht="33.75" customHeight="1">
      <c r="A34" s="48"/>
      <c r="B34" s="51">
        <v>8</v>
      </c>
      <c r="C34" s="313" t="s">
        <v>87</v>
      </c>
      <c r="D34" s="314" t="s">
        <v>87</v>
      </c>
      <c r="E34" s="315" t="s">
        <v>87</v>
      </c>
      <c r="F34" s="210" t="s">
        <v>93</v>
      </c>
      <c r="G34" s="210" t="s">
        <v>270</v>
      </c>
      <c r="H34" s="210" t="s">
        <v>310</v>
      </c>
      <c r="I34" s="55">
        <v>1</v>
      </c>
      <c r="J34" s="54">
        <v>0.13</v>
      </c>
      <c r="K34" s="53">
        <f>'[3]LPHK No.8 (Tp.B-Jumlah)'!$G$25</f>
        <v>3</v>
      </c>
      <c r="L34" s="109">
        <f>'[3]LPHK No.8 (Tp.B-Jumlah)'!$G$36</f>
        <v>3</v>
      </c>
      <c r="M34" s="109">
        <f>'[3]LPHK No.8 (Tp.B-Jumlah)'!$G$45</f>
        <v>1.1000000000000001</v>
      </c>
      <c r="N34" s="121">
        <f>'[3]LPHK No.8 (Tp.B-Jumlah)'!$G$51</f>
        <v>0.14300000000000002</v>
      </c>
      <c r="O34" s="110" t="s">
        <v>91</v>
      </c>
    </row>
    <row r="35" spans="1:20" s="5" customFormat="1" ht="33.75" customHeight="1">
      <c r="A35" s="48"/>
      <c r="B35" s="51">
        <v>9</v>
      </c>
      <c r="C35" s="313" t="s">
        <v>88</v>
      </c>
      <c r="D35" s="314" t="s">
        <v>88</v>
      </c>
      <c r="E35" s="315" t="s">
        <v>88</v>
      </c>
      <c r="F35" s="210" t="s">
        <v>272</v>
      </c>
      <c r="G35" s="210" t="s">
        <v>273</v>
      </c>
      <c r="H35" s="210" t="s">
        <v>310</v>
      </c>
      <c r="I35" s="55">
        <v>3.5</v>
      </c>
      <c r="J35" s="52">
        <v>0.1</v>
      </c>
      <c r="K35" s="53">
        <f>'[3]LPHK No.9 (Tp.D-Indeks)'!$G$25</f>
        <v>3.5</v>
      </c>
      <c r="L35" s="109">
        <f>'[3]LPHK No.9 (Tp.D-Indeks)'!$G$36</f>
        <v>1</v>
      </c>
      <c r="M35" s="109">
        <f>'[3]LPHK No.9 (Tp.D-Indeks)'!$G$45</f>
        <v>1</v>
      </c>
      <c r="N35" s="121">
        <f>'[3]LPHK No.9 (Tp.D-Indeks)'!$G$51</f>
        <v>0.1</v>
      </c>
      <c r="O35" s="198" t="s">
        <v>203</v>
      </c>
    </row>
    <row r="36" spans="1:20" s="3" customFormat="1" ht="14.5">
      <c r="A36" s="42"/>
      <c r="B36" s="56"/>
      <c r="C36" s="313"/>
      <c r="D36" s="314"/>
      <c r="E36" s="315"/>
      <c r="F36" s="208"/>
      <c r="G36" s="208"/>
      <c r="H36" s="228"/>
      <c r="I36" s="56"/>
      <c r="J36" s="57">
        <f>SUM(J27:J35)</f>
        <v>1</v>
      </c>
      <c r="K36" s="56"/>
      <c r="L36" s="56"/>
      <c r="M36" s="56"/>
      <c r="N36" s="122">
        <f>SUM(N27:N35)</f>
        <v>1.0850000000000002</v>
      </c>
    </row>
    <row r="37" spans="1:20" s="3" customFormat="1" ht="8.25" customHeight="1">
      <c r="A37" s="42"/>
      <c r="B37" s="41"/>
      <c r="C37" s="130"/>
      <c r="D37" s="130"/>
      <c r="E37" s="130"/>
      <c r="F37" s="130"/>
      <c r="G37" s="130"/>
      <c r="H37" s="130"/>
      <c r="I37" s="41"/>
      <c r="J37" s="131"/>
      <c r="K37" s="41"/>
      <c r="L37" s="41"/>
      <c r="M37" s="41"/>
      <c r="N37" s="132"/>
    </row>
    <row r="38" spans="1:20" s="3" customFormat="1" ht="6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12"/>
    </row>
    <row r="39" spans="1:20" s="3" customFormat="1" ht="14.5">
      <c r="A39" s="41" t="s">
        <v>114</v>
      </c>
      <c r="B39" s="41" t="s">
        <v>59</v>
      </c>
      <c r="C39" s="42"/>
      <c r="D39" s="42"/>
      <c r="E39" s="47"/>
      <c r="F39" s="47"/>
      <c r="G39" s="47"/>
      <c r="H39" s="47"/>
      <c r="I39" s="42"/>
      <c r="J39" s="42"/>
      <c r="K39" s="42"/>
      <c r="L39" s="42"/>
      <c r="M39" s="42"/>
      <c r="N39" s="42"/>
      <c r="O39" s="8" t="s">
        <v>129</v>
      </c>
    </row>
    <row r="40" spans="1:20" s="3" customFormat="1" ht="52.5" customHeight="1">
      <c r="A40" s="41"/>
      <c r="B40" s="323" t="str">
        <f>O40&amp;E10&amp;O41&amp;E9&amp;O42</f>
        <v xml:space="preserve">Berdasarkan hasil perhitungan dan pengukuran mandiri (self assesment) atas kinerja sebagaimana diatas dan bukti sebagaimana terlampir, saya menyatakan yang sebenar-benarnya atas capaian kinerja Jabatan (b) KETUA PROGRAM STUDI pada unit kerja (a) FAKULTAS SAINS DAN TEKNOLOGI tersebut diatas dengan hasil pengukuran sebagai berikut: </v>
      </c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16" t="s">
        <v>307</v>
      </c>
      <c r="P40" s="316"/>
      <c r="Q40" s="316"/>
      <c r="R40" s="316"/>
      <c r="S40" s="316"/>
      <c r="T40" s="316"/>
    </row>
    <row r="41" spans="1:20" s="4" customFormat="1" ht="15" customHeight="1">
      <c r="A41" s="43"/>
      <c r="B41" s="226" t="s">
        <v>1</v>
      </c>
      <c r="C41" s="227" t="s">
        <v>56</v>
      </c>
      <c r="D41" s="227" t="s">
        <v>13</v>
      </c>
      <c r="E41" s="319">
        <f>N36</f>
        <v>1.0850000000000002</v>
      </c>
      <c r="F41" s="319"/>
      <c r="G41" s="319"/>
      <c r="H41" s="319"/>
      <c r="I41" s="319"/>
      <c r="J41" s="319"/>
      <c r="K41" s="319"/>
      <c r="L41" s="319"/>
      <c r="M41" s="319"/>
      <c r="N41" s="319"/>
      <c r="O41" s="316" t="s">
        <v>308</v>
      </c>
      <c r="P41" s="316"/>
      <c r="Q41" s="316"/>
      <c r="R41" s="316"/>
      <c r="S41" s="316"/>
      <c r="T41" s="316"/>
    </row>
    <row r="42" spans="1:20" s="4" customFormat="1" ht="14.5">
      <c r="A42" s="43"/>
      <c r="B42" s="44" t="s">
        <v>2</v>
      </c>
      <c r="C42" s="45" t="s">
        <v>79</v>
      </c>
      <c r="D42" s="45" t="s">
        <v>13</v>
      </c>
      <c r="E42" s="308" t="str">
        <f>E21</f>
        <v>(c) Tahunan</v>
      </c>
      <c r="F42" s="308"/>
      <c r="G42" s="308"/>
      <c r="H42" s="308"/>
      <c r="I42" s="308"/>
      <c r="J42" s="308"/>
      <c r="K42" s="308"/>
      <c r="L42" s="308"/>
      <c r="M42" s="308"/>
      <c r="N42" s="308"/>
      <c r="O42" s="312" t="s">
        <v>305</v>
      </c>
      <c r="P42" s="312"/>
      <c r="Q42" s="312"/>
      <c r="R42" s="312"/>
      <c r="S42" s="312"/>
      <c r="T42" s="312"/>
    </row>
    <row r="43" spans="1:20" s="4" customFormat="1" ht="14.5">
      <c r="A43" s="43"/>
      <c r="B43" s="46" t="s">
        <v>3</v>
      </c>
      <c r="C43" s="43" t="s">
        <v>54</v>
      </c>
      <c r="D43" s="43" t="s">
        <v>13</v>
      </c>
      <c r="E43" s="308" t="str">
        <f>E18</f>
        <v>(d) 2020</v>
      </c>
      <c r="F43" s="308"/>
      <c r="G43" s="308"/>
      <c r="H43" s="308"/>
      <c r="I43" s="308"/>
      <c r="J43" s="308"/>
      <c r="K43" s="308"/>
      <c r="L43" s="308"/>
      <c r="M43" s="308"/>
      <c r="N43" s="308"/>
      <c r="O43" s="143"/>
    </row>
    <row r="44" spans="1:20" s="4" customFormat="1" ht="42">
      <c r="A44" s="43"/>
      <c r="B44" s="46" t="s">
        <v>20</v>
      </c>
      <c r="C44" s="45" t="s">
        <v>113</v>
      </c>
      <c r="D44" s="43" t="s">
        <v>13</v>
      </c>
      <c r="E44" s="142" t="str">
        <f>IF(E41&lt;50%,"Kinerja Rendah",IF(E41&lt;80%,"Kinerja Sedang","Kinerja Baik"))</f>
        <v>Kinerja Baik</v>
      </c>
      <c r="F44" s="209"/>
      <c r="G44" s="209"/>
      <c r="H44" s="209"/>
      <c r="I44" s="45"/>
      <c r="J44" s="45"/>
      <c r="K44" s="45"/>
      <c r="L44" s="45"/>
      <c r="M44" s="45"/>
      <c r="N44" s="45"/>
      <c r="O44" s="312" t="s">
        <v>126</v>
      </c>
      <c r="P44" s="312"/>
      <c r="Q44" s="312"/>
      <c r="R44" s="312"/>
      <c r="S44" s="312"/>
      <c r="T44" s="312"/>
    </row>
    <row r="45" spans="1:20" s="3" customFormat="1" ht="7.5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312" t="s">
        <v>127</v>
      </c>
      <c r="P45" s="312"/>
      <c r="Q45" s="312"/>
      <c r="R45" s="312"/>
      <c r="S45" s="312"/>
      <c r="T45" s="312"/>
    </row>
    <row r="46" spans="1:20" s="3" customFormat="1" ht="14.5">
      <c r="A46" s="42"/>
      <c r="B46" s="42" t="s">
        <v>306</v>
      </c>
      <c r="C46" s="42"/>
      <c r="D46" s="42"/>
      <c r="E46" s="42"/>
      <c r="F46" s="42"/>
      <c r="G46" s="42"/>
      <c r="H46" s="42"/>
      <c r="I46" s="58"/>
      <c r="J46" s="59"/>
      <c r="K46" s="59"/>
      <c r="L46" s="59"/>
      <c r="M46" s="59"/>
      <c r="N46" s="59"/>
      <c r="O46" s="312" t="s">
        <v>128</v>
      </c>
      <c r="P46" s="312"/>
      <c r="Q46" s="312"/>
      <c r="R46" s="312"/>
      <c r="S46" s="312"/>
      <c r="T46" s="312"/>
    </row>
    <row r="47" spans="1:20" s="3" customFormat="1">
      <c r="A47" s="42"/>
      <c r="B47" s="61" t="str">
        <f>E10</f>
        <v>(b) KETUA PROGRAM STUDI</v>
      </c>
      <c r="C47" s="42"/>
      <c r="D47" s="42"/>
      <c r="E47" s="42"/>
      <c r="F47" s="42"/>
      <c r="G47" s="42"/>
      <c r="H47" s="42"/>
      <c r="I47" s="47"/>
      <c r="J47" s="42"/>
      <c r="K47" s="42"/>
      <c r="L47" s="42"/>
      <c r="M47" s="42"/>
      <c r="N47" s="42"/>
      <c r="O47" s="304" t="s">
        <v>92</v>
      </c>
      <c r="P47" s="304"/>
      <c r="Q47" s="304"/>
      <c r="R47" s="304"/>
      <c r="S47" s="304"/>
      <c r="T47" s="304"/>
    </row>
    <row r="48" spans="1:20" s="3" customFormat="1" ht="12" customHeight="1">
      <c r="A48" s="42"/>
      <c r="B48" s="42"/>
      <c r="C48" s="42"/>
      <c r="D48" s="42"/>
      <c r="E48" s="42"/>
      <c r="F48" s="42"/>
      <c r="G48" s="42"/>
      <c r="H48" s="42"/>
      <c r="I48" s="47"/>
      <c r="J48" s="59"/>
      <c r="K48" s="59"/>
      <c r="L48" s="59"/>
      <c r="M48" s="59"/>
      <c r="N48" s="59"/>
      <c r="O48" s="9"/>
    </row>
    <row r="49" spans="1:15" s="3" customFormat="1" ht="10.5" customHeight="1">
      <c r="A49" s="42"/>
      <c r="B49" s="42"/>
      <c r="C49" s="42"/>
      <c r="D49" s="42"/>
      <c r="E49" s="42"/>
      <c r="F49" s="42"/>
      <c r="G49" s="42"/>
      <c r="H49" s="42"/>
      <c r="I49" s="47"/>
      <c r="J49" s="42"/>
      <c r="K49" s="42"/>
      <c r="L49" s="42"/>
      <c r="M49" s="42"/>
      <c r="N49" s="42"/>
      <c r="O49" s="9"/>
    </row>
    <row r="50" spans="1:15" s="3" customFormat="1" ht="10.5" customHeight="1">
      <c r="A50" s="42"/>
      <c r="B50" s="42"/>
      <c r="C50" s="42"/>
      <c r="D50" s="42"/>
      <c r="E50" s="42"/>
      <c r="F50" s="42"/>
      <c r="G50" s="42"/>
      <c r="H50" s="42"/>
      <c r="I50" s="47"/>
      <c r="J50" s="59"/>
      <c r="K50" s="59"/>
      <c r="L50" s="59"/>
      <c r="M50" s="59"/>
      <c r="N50" s="59"/>
      <c r="O50" s="9"/>
    </row>
    <row r="51" spans="1:15" s="3" customFormat="1" ht="10.5" customHeight="1">
      <c r="A51" s="42"/>
      <c r="B51" s="42"/>
      <c r="C51" s="42"/>
      <c r="D51" s="42"/>
      <c r="E51" s="42"/>
      <c r="F51" s="42"/>
      <c r="G51" s="42"/>
      <c r="H51" s="42"/>
      <c r="I51" s="47"/>
      <c r="J51" s="42"/>
      <c r="K51" s="42"/>
      <c r="L51" s="42"/>
      <c r="M51" s="42"/>
      <c r="N51" s="42"/>
      <c r="O51" s="9"/>
    </row>
    <row r="52" spans="1:15" s="3" customFormat="1" ht="14.5">
      <c r="A52" s="42"/>
      <c r="B52" s="60" t="str">
        <f>E11</f>
        <v>(e)  Dr. Imam Marzuki Shofi, MT</v>
      </c>
      <c r="C52" s="42"/>
      <c r="D52" s="42"/>
      <c r="E52" s="42"/>
      <c r="F52" s="42"/>
      <c r="G52" s="42"/>
      <c r="H52" s="42"/>
      <c r="I52" s="47"/>
      <c r="J52" s="42"/>
      <c r="K52" s="42"/>
      <c r="L52" s="42"/>
      <c r="M52" s="42"/>
      <c r="N52" s="42"/>
      <c r="O52" s="8"/>
    </row>
    <row r="53" spans="1:15" s="3" customFormat="1" ht="14.5">
      <c r="A53" s="42"/>
      <c r="B53" s="61" t="str">
        <f>O47&amp;E12</f>
        <v>NIP. (f) 19720205 200801 1 010</v>
      </c>
      <c r="C53" s="42"/>
      <c r="D53" s="42"/>
      <c r="E53" s="42"/>
      <c r="F53" s="42"/>
      <c r="G53" s="42"/>
      <c r="H53" s="42"/>
      <c r="I53" s="47"/>
      <c r="J53" s="59"/>
      <c r="K53" s="59"/>
      <c r="L53" s="59"/>
      <c r="M53" s="59"/>
      <c r="N53" s="59"/>
      <c r="O53" s="11"/>
    </row>
    <row r="54" spans="1:15" ht="6.75" customHeight="1">
      <c r="A54" s="62"/>
      <c r="B54" s="62"/>
      <c r="C54" s="62"/>
      <c r="D54" s="62"/>
      <c r="E54" s="62"/>
      <c r="F54" s="62"/>
      <c r="G54" s="62"/>
      <c r="H54" s="62"/>
      <c r="I54" s="62"/>
      <c r="J54" s="63"/>
      <c r="K54" s="63"/>
      <c r="L54" s="63"/>
      <c r="M54" s="63"/>
      <c r="N54" s="63"/>
      <c r="O54" s="2"/>
    </row>
    <row r="55" spans="1:15">
      <c r="J55" s="62"/>
      <c r="K55" s="62"/>
      <c r="L55" s="62"/>
      <c r="M55" s="62"/>
      <c r="N55" s="62"/>
    </row>
    <row r="56" spans="1:15">
      <c r="J56" s="63"/>
      <c r="K56" s="63"/>
      <c r="L56" s="63"/>
      <c r="M56" s="63"/>
      <c r="N56" s="63"/>
    </row>
    <row r="57" spans="1:15">
      <c r="J57" s="62"/>
      <c r="K57" s="62"/>
      <c r="L57" s="62"/>
      <c r="M57" s="62"/>
      <c r="N57" s="62"/>
    </row>
    <row r="58" spans="1:15">
      <c r="J58" s="63"/>
      <c r="K58" s="63"/>
      <c r="L58" s="63"/>
      <c r="M58" s="63"/>
      <c r="N58" s="63"/>
    </row>
    <row r="59" spans="1:15">
      <c r="J59" s="65"/>
      <c r="K59" s="65"/>
      <c r="L59" s="65"/>
      <c r="M59" s="65"/>
      <c r="N59" s="65"/>
    </row>
    <row r="60" spans="1:15">
      <c r="J60" s="65"/>
      <c r="K60" s="65"/>
      <c r="L60" s="65"/>
      <c r="M60" s="65"/>
      <c r="N60" s="65"/>
    </row>
    <row r="61" spans="1:15">
      <c r="J61" s="63"/>
      <c r="K61" s="63"/>
      <c r="L61" s="63"/>
      <c r="M61" s="63"/>
      <c r="N61" s="63"/>
    </row>
    <row r="62" spans="1:15">
      <c r="J62" s="65"/>
      <c r="K62" s="65"/>
      <c r="L62" s="65"/>
      <c r="M62" s="65"/>
      <c r="N62" s="65"/>
    </row>
    <row r="63" spans="1:15">
      <c r="J63" s="63"/>
      <c r="K63" s="63"/>
      <c r="L63" s="63"/>
      <c r="M63" s="63"/>
      <c r="N63" s="63"/>
    </row>
    <row r="64" spans="1:15">
      <c r="J64" s="62"/>
      <c r="K64" s="62"/>
      <c r="L64" s="62"/>
      <c r="M64" s="62"/>
      <c r="N64" s="62"/>
    </row>
    <row r="65" spans="10:14">
      <c r="J65" s="65"/>
      <c r="K65" s="65"/>
      <c r="L65" s="65"/>
      <c r="M65" s="65"/>
      <c r="N65" s="65"/>
    </row>
    <row r="66" spans="10:14">
      <c r="J66" s="63"/>
      <c r="K66" s="63"/>
      <c r="L66" s="63"/>
      <c r="M66" s="63"/>
      <c r="N66" s="63"/>
    </row>
    <row r="67" spans="10:14">
      <c r="J67" s="63"/>
      <c r="K67" s="63"/>
      <c r="L67" s="63"/>
      <c r="M67" s="63"/>
      <c r="N67" s="63"/>
    </row>
    <row r="68" spans="10:14">
      <c r="J68" s="62"/>
      <c r="K68" s="62"/>
      <c r="L68" s="62"/>
      <c r="M68" s="62"/>
      <c r="N68" s="62"/>
    </row>
    <row r="69" spans="10:14">
      <c r="J69" s="63"/>
      <c r="K69" s="63"/>
      <c r="L69" s="63"/>
      <c r="M69" s="63"/>
      <c r="N69" s="63"/>
    </row>
    <row r="70" spans="10:14">
      <c r="J70" s="62"/>
      <c r="K70" s="62"/>
      <c r="L70" s="62"/>
      <c r="M70" s="62"/>
      <c r="N70" s="62"/>
    </row>
    <row r="71" spans="10:14">
      <c r="J71" s="62"/>
      <c r="K71" s="62"/>
      <c r="L71" s="62"/>
      <c r="M71" s="62"/>
      <c r="N71" s="62"/>
    </row>
    <row r="72" spans="10:14">
      <c r="J72" s="62"/>
      <c r="K72" s="62"/>
      <c r="L72" s="62"/>
      <c r="M72" s="62"/>
      <c r="N72" s="62"/>
    </row>
    <row r="73" spans="10:14">
      <c r="J73" s="66"/>
      <c r="K73" s="66"/>
      <c r="L73" s="66"/>
      <c r="M73" s="66"/>
      <c r="N73" s="66"/>
    </row>
    <row r="74" spans="10:14">
      <c r="J74" s="66"/>
      <c r="K74" s="66"/>
      <c r="L74" s="66"/>
      <c r="M74" s="66"/>
      <c r="N74" s="66"/>
    </row>
    <row r="75" spans="10:14">
      <c r="J75" s="66"/>
      <c r="K75" s="66"/>
      <c r="L75" s="66"/>
      <c r="M75" s="66"/>
      <c r="N75" s="66"/>
    </row>
    <row r="76" spans="10:14">
      <c r="J76" s="66"/>
      <c r="K76" s="66"/>
      <c r="L76" s="66"/>
      <c r="M76" s="66"/>
      <c r="N76" s="66"/>
    </row>
    <row r="77" spans="10:14">
      <c r="J77" s="62"/>
      <c r="K77" s="62"/>
      <c r="L77" s="62"/>
      <c r="M77" s="62"/>
      <c r="N77" s="62"/>
    </row>
    <row r="78" spans="10:14">
      <c r="J78" s="62"/>
      <c r="K78" s="62"/>
      <c r="L78" s="62"/>
      <c r="M78" s="62"/>
      <c r="N78" s="62"/>
    </row>
    <row r="79" spans="10:14">
      <c r="J79" s="62"/>
      <c r="K79" s="62"/>
      <c r="L79" s="62"/>
      <c r="M79" s="62"/>
      <c r="N79" s="62"/>
    </row>
    <row r="80" spans="10:14">
      <c r="J80" s="62"/>
      <c r="K80" s="62"/>
      <c r="L80" s="62"/>
      <c r="M80" s="62"/>
      <c r="N80" s="62"/>
    </row>
    <row r="81" spans="10:14">
      <c r="J81" s="63"/>
      <c r="K81" s="63"/>
      <c r="L81" s="63"/>
      <c r="M81" s="63"/>
      <c r="N81" s="63"/>
    </row>
    <row r="82" spans="10:14">
      <c r="J82" s="62"/>
      <c r="K82" s="62"/>
      <c r="L82" s="62"/>
      <c r="M82" s="62"/>
      <c r="N82" s="62"/>
    </row>
    <row r="83" spans="10:14">
      <c r="J83" s="63"/>
      <c r="K83" s="63"/>
      <c r="L83" s="63"/>
      <c r="M83" s="63"/>
      <c r="N83" s="63"/>
    </row>
    <row r="84" spans="10:14">
      <c r="J84" s="63"/>
      <c r="K84" s="63"/>
      <c r="L84" s="63"/>
      <c r="M84" s="63"/>
      <c r="N84" s="63"/>
    </row>
    <row r="85" spans="10:14">
      <c r="J85" s="63"/>
      <c r="K85" s="63"/>
      <c r="L85" s="63"/>
      <c r="M85" s="63"/>
      <c r="N85" s="63"/>
    </row>
    <row r="86" spans="10:14">
      <c r="J86" s="63"/>
      <c r="K86" s="63"/>
      <c r="L86" s="63"/>
      <c r="M86" s="63"/>
      <c r="N86" s="63"/>
    </row>
    <row r="87" spans="10:14">
      <c r="J87" s="67"/>
      <c r="K87" s="67"/>
      <c r="L87" s="67"/>
      <c r="M87" s="67"/>
      <c r="N87" s="67"/>
    </row>
    <row r="88" spans="10:14">
      <c r="J88" s="67"/>
      <c r="K88" s="67"/>
      <c r="L88" s="67"/>
      <c r="M88" s="67"/>
      <c r="N88" s="67"/>
    </row>
    <row r="89" spans="10:14">
      <c r="J89" s="67"/>
      <c r="K89" s="67"/>
      <c r="L89" s="67"/>
      <c r="M89" s="67"/>
      <c r="N89" s="67"/>
    </row>
    <row r="90" spans="10:14">
      <c r="J90" s="62"/>
      <c r="K90" s="62"/>
      <c r="L90" s="62"/>
      <c r="M90" s="62"/>
      <c r="N90" s="62"/>
    </row>
    <row r="91" spans="10:14">
      <c r="J91" s="63"/>
      <c r="K91" s="63"/>
      <c r="L91" s="63"/>
      <c r="M91" s="63"/>
      <c r="N91" s="63"/>
    </row>
    <row r="92" spans="10:14">
      <c r="J92" s="62"/>
      <c r="K92" s="62"/>
      <c r="L92" s="62"/>
      <c r="M92" s="62"/>
      <c r="N92" s="62"/>
    </row>
    <row r="93" spans="10:14">
      <c r="J93" s="63"/>
      <c r="K93" s="63"/>
      <c r="L93" s="63"/>
      <c r="M93" s="63"/>
      <c r="N93" s="63"/>
    </row>
    <row r="94" spans="10:14">
      <c r="J94" s="63"/>
      <c r="K94" s="63"/>
      <c r="L94" s="63"/>
      <c r="M94" s="63"/>
      <c r="N94" s="63"/>
    </row>
    <row r="95" spans="10:14">
      <c r="J95" s="63"/>
      <c r="K95" s="63"/>
      <c r="L95" s="63"/>
      <c r="M95" s="63"/>
      <c r="N95" s="63"/>
    </row>
    <row r="96" spans="10:14">
      <c r="J96" s="62"/>
      <c r="K96" s="62"/>
      <c r="L96" s="62"/>
      <c r="M96" s="62"/>
      <c r="N96" s="62"/>
    </row>
  </sheetData>
  <mergeCells count="43">
    <mergeCell ref="C35:E35"/>
    <mergeCell ref="C27:E27"/>
    <mergeCell ref="M25:N25"/>
    <mergeCell ref="B25:B26"/>
    <mergeCell ref="C25:E26"/>
    <mergeCell ref="I25:I26"/>
    <mergeCell ref="J25:J26"/>
    <mergeCell ref="C33:E33"/>
    <mergeCell ref="C31:E31"/>
    <mergeCell ref="C32:E32"/>
    <mergeCell ref="C30:E30"/>
    <mergeCell ref="A3:N3"/>
    <mergeCell ref="A4:N4"/>
    <mergeCell ref="C36:E36"/>
    <mergeCell ref="E41:N41"/>
    <mergeCell ref="K25:L25"/>
    <mergeCell ref="C34:E34"/>
    <mergeCell ref="C29:E29"/>
    <mergeCell ref="E9:J9"/>
    <mergeCell ref="E10:J10"/>
    <mergeCell ref="E11:J11"/>
    <mergeCell ref="E12:J12"/>
    <mergeCell ref="E13:J13"/>
    <mergeCell ref="F25:F26"/>
    <mergeCell ref="H25:H26"/>
    <mergeCell ref="A5:N5"/>
    <mergeCell ref="B40:N40"/>
    <mergeCell ref="O47:T47"/>
    <mergeCell ref="E16:J16"/>
    <mergeCell ref="E17:J17"/>
    <mergeCell ref="E18:J18"/>
    <mergeCell ref="E21:J21"/>
    <mergeCell ref="E22:J22"/>
    <mergeCell ref="G25:G26"/>
    <mergeCell ref="O42:T42"/>
    <mergeCell ref="O44:T44"/>
    <mergeCell ref="O45:T45"/>
    <mergeCell ref="O46:T46"/>
    <mergeCell ref="C28:E28"/>
    <mergeCell ref="O40:T40"/>
    <mergeCell ref="O41:T41"/>
    <mergeCell ref="E42:N42"/>
    <mergeCell ref="E43:N43"/>
  </mergeCells>
  <conditionalFormatting sqref="E44:H44">
    <cfRule type="containsText" dxfId="6" priority="4" stopIfTrue="1" operator="containsText" text="Extreme">
      <formula>NOT(ISERROR(SEARCH("Extreme",E44)))</formula>
    </cfRule>
    <cfRule type="containsText" dxfId="5" priority="5" stopIfTrue="1" operator="containsText" text="High">
      <formula>NOT(ISERROR(SEARCH("High",E44)))</formula>
    </cfRule>
    <cfRule type="containsText" dxfId="4" priority="6" stopIfTrue="1" operator="containsText" text="Medium">
      <formula>NOT(ISERROR(SEARCH("Medium",E44)))</formula>
    </cfRule>
    <cfRule type="containsText" dxfId="3" priority="7" stopIfTrue="1" operator="containsText" text="Low">
      <formula>NOT(ISERROR(SEARCH("Low",E44)))</formula>
    </cfRule>
  </conditionalFormatting>
  <dataValidations count="1">
    <dataValidation type="list" allowBlank="1" showInputMessage="1" showErrorMessage="1" sqref="H27:H35">
      <formula1>$O$89:$O$90</formula1>
    </dataValidation>
  </dataValidations>
  <printOptions horizontalCentered="1"/>
  <pageMargins left="0.25" right="0.17" top="0.45" bottom="0.53" header="0.3" footer="0.3"/>
  <pageSetup paperSize="9" scale="80" orientation="portrait" r:id="rId1"/>
  <headerFooter>
    <oddHeader xml:space="preserve">&amp;C
&amp;G
</oddHeader>
    <oddFooter>&amp;LLembar Pelaporan Kinerja&amp;R&amp;P dari &amp;N</oddFooter>
  </headerFooter>
  <drawing r:id="rId2"/>
  <legacyDrawingHF r:id="rId3"/>
  <picture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3E36BDE-5332-49A5-AC2E-89BA466870B5}">
            <xm:f>NOT(ISERROR(SEARCH($O$46,E44)))</xm:f>
            <xm:f>$O$46</xm:f>
            <x14:dxf>
              <fill>
                <patternFill>
                  <bgColor rgb="FF00B050"/>
                </patternFill>
              </fill>
            </x14:dxf>
          </x14:cfRule>
          <x14:cfRule type="containsText" priority="2" operator="containsText" id="{4B709238-6AE2-4C17-A9E5-EF0EE0286C0D}">
            <xm:f>NOT(ISERROR(SEARCH($O$45,E44)))</xm:f>
            <xm:f>$O$45</xm:f>
            <x14:dxf>
              <fill>
                <patternFill>
                  <bgColor rgb="FFFFFF00"/>
                </patternFill>
              </fill>
            </x14:dxf>
          </x14:cfRule>
          <x14:cfRule type="containsText" priority="3" operator="containsText" id="{CC009BFF-3D78-4065-8783-F5DB65ACAEFB}">
            <xm:f>NOT(ISERROR(SEARCH($O$44,E44)))</xm:f>
            <xm:f>$O$44</xm:f>
            <x14:dxf>
              <fill>
                <patternFill>
                  <bgColor rgb="FFFF0000"/>
                </patternFill>
              </fill>
            </x14:dxf>
          </x14:cfRule>
          <xm:sqref>E44:G44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75"/>
  <sheetViews>
    <sheetView view="pageBreakPreview" topLeftCell="D1" zoomScale="90" zoomScaleNormal="100" zoomScaleSheetLayoutView="90" workbookViewId="0">
      <selection activeCell="R133" sqref="H119:R137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9.1796875" style="106" customWidth="1"/>
    <col min="8" max="9" width="1.1796875" style="106" customWidth="1"/>
    <col min="10" max="13" width="12.7265625" customWidth="1"/>
  </cols>
  <sheetData>
    <row r="1" spans="1:16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16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150</v>
      </c>
      <c r="G2" s="69"/>
      <c r="H2" s="69"/>
      <c r="I2" s="69"/>
    </row>
    <row r="3" spans="1:16">
      <c r="B3" s="69"/>
      <c r="C3" s="69"/>
      <c r="D3" s="69"/>
      <c r="E3" s="69"/>
      <c r="F3" s="69"/>
      <c r="G3" s="69"/>
      <c r="H3" s="69"/>
      <c r="I3" s="69"/>
    </row>
    <row r="4" spans="1:16">
      <c r="B4" s="69"/>
      <c r="C4" s="69"/>
      <c r="D4" s="69"/>
      <c r="E4" s="69"/>
      <c r="F4" s="69"/>
      <c r="G4" s="69"/>
      <c r="H4" s="69"/>
      <c r="I4" s="69"/>
    </row>
    <row r="5" spans="1:16">
      <c r="B5" s="69"/>
      <c r="C5" s="69"/>
      <c r="D5" s="69"/>
      <c r="E5" s="69"/>
      <c r="F5" s="69"/>
      <c r="G5" s="69"/>
      <c r="H5" s="69"/>
      <c r="I5" s="69"/>
    </row>
    <row r="6" spans="1:16" ht="24.75" customHeight="1">
      <c r="A6" s="356" t="s">
        <v>45</v>
      </c>
      <c r="B6" s="356"/>
      <c r="C6" s="356"/>
      <c r="D6" s="356"/>
      <c r="E6" s="356"/>
      <c r="F6" s="356"/>
      <c r="G6" s="356"/>
      <c r="H6" s="356"/>
      <c r="I6" s="135"/>
    </row>
    <row r="7" spans="1:16" s="14" customFormat="1">
      <c r="A7" s="70" t="s">
        <v>1</v>
      </c>
      <c r="B7" s="71" t="s">
        <v>14</v>
      </c>
      <c r="C7" s="71"/>
      <c r="D7" s="72" t="s">
        <v>13</v>
      </c>
      <c r="E7" s="73" t="str">
        <f>'LPLK FR.13-E2'!E16</f>
        <v>(h) 13/IKU-Prodi-2-2020</v>
      </c>
      <c r="F7" s="71"/>
      <c r="G7" s="71"/>
      <c r="H7" s="71"/>
      <c r="I7" s="71"/>
    </row>
    <row r="8" spans="1:16" s="14" customFormat="1">
      <c r="A8" s="70" t="s">
        <v>2</v>
      </c>
      <c r="B8" s="71" t="s">
        <v>15</v>
      </c>
      <c r="C8" s="71"/>
      <c r="D8" s="72" t="s">
        <v>13</v>
      </c>
      <c r="E8" s="73">
        <f>'LPLK FR.13-E2'!B27</f>
        <v>1</v>
      </c>
      <c r="F8" s="71"/>
      <c r="G8" s="71"/>
      <c r="H8" s="71"/>
      <c r="I8" s="71"/>
    </row>
    <row r="9" spans="1:16" s="14" customFormat="1" ht="33" customHeight="1">
      <c r="A9" s="70" t="s">
        <v>3</v>
      </c>
      <c r="B9" s="71" t="s">
        <v>12</v>
      </c>
      <c r="C9" s="71"/>
      <c r="D9" s="72" t="s">
        <v>13</v>
      </c>
      <c r="E9" s="357" t="str">
        <f>'LPLK FR.13-E2'!C27</f>
        <v>Rasio kuota mahasiswa terhadap jumlah peminat/pendaftar</v>
      </c>
      <c r="F9" s="357"/>
      <c r="G9" s="357"/>
      <c r="H9" s="74"/>
      <c r="I9" s="74"/>
    </row>
    <row r="10" spans="1:16" s="14" customFormat="1">
      <c r="A10" s="70" t="s">
        <v>20</v>
      </c>
      <c r="B10" s="71" t="s">
        <v>65</v>
      </c>
      <c r="C10" s="71"/>
      <c r="D10" s="72" t="s">
        <v>13</v>
      </c>
      <c r="E10" s="71" t="s">
        <v>95</v>
      </c>
      <c r="F10" s="71"/>
      <c r="G10" s="71"/>
      <c r="H10" s="71"/>
      <c r="I10" s="71"/>
    </row>
    <row r="11" spans="1:16" s="14" customFormat="1">
      <c r="A11" s="70" t="s">
        <v>21</v>
      </c>
      <c r="B11" s="71" t="s">
        <v>16</v>
      </c>
      <c r="C11" s="71"/>
      <c r="D11" s="72" t="s">
        <v>13</v>
      </c>
      <c r="E11" s="71" t="s">
        <v>94</v>
      </c>
      <c r="F11" s="71"/>
      <c r="G11" s="71"/>
      <c r="H11" s="71"/>
      <c r="I11" s="71"/>
    </row>
    <row r="12" spans="1:16">
      <c r="A12" s="70" t="s">
        <v>22</v>
      </c>
      <c r="B12" s="69" t="s">
        <v>19</v>
      </c>
      <c r="C12" s="69"/>
      <c r="D12" s="72" t="s">
        <v>13</v>
      </c>
      <c r="E12" s="69"/>
      <c r="F12" s="69"/>
      <c r="G12" s="69"/>
      <c r="H12" s="69"/>
      <c r="I12" s="69"/>
    </row>
    <row r="13" spans="1:16" ht="5.25" customHeight="1" thickBot="1">
      <c r="B13" s="69"/>
      <c r="C13" s="69"/>
      <c r="D13" s="69"/>
      <c r="E13" s="69"/>
      <c r="F13" s="69"/>
      <c r="G13" s="69"/>
      <c r="H13" s="69"/>
      <c r="I13" s="69"/>
    </row>
    <row r="14" spans="1:16" ht="25" customHeight="1" thickTop="1" thickBot="1">
      <c r="B14" s="361" t="s">
        <v>17</v>
      </c>
      <c r="C14" s="362"/>
      <c r="D14" s="362"/>
      <c r="E14" s="362"/>
      <c r="F14" s="362"/>
      <c r="G14" s="75">
        <f>'LPLK FR.13-E2'!I27</f>
        <v>6.3888888888888884E-2</v>
      </c>
      <c r="H14" s="69"/>
      <c r="I14" s="69"/>
    </row>
    <row r="15" spans="1:16" ht="25" customHeight="1" thickTop="1" thickBot="1">
      <c r="B15" s="361" t="s">
        <v>97</v>
      </c>
      <c r="C15" s="362"/>
      <c r="D15" s="362"/>
      <c r="E15" s="362"/>
      <c r="F15" s="362"/>
      <c r="G15" s="154">
        <v>100</v>
      </c>
      <c r="H15" s="69"/>
      <c r="I15" s="69"/>
      <c r="J15" s="146" t="s">
        <v>131</v>
      </c>
      <c r="K15" s="330" t="s">
        <v>148</v>
      </c>
      <c r="L15" s="330"/>
      <c r="M15" s="330"/>
      <c r="N15" s="330"/>
      <c r="O15" s="330"/>
      <c r="P15" s="331"/>
    </row>
    <row r="16" spans="1:16" ht="25" customHeight="1" thickTop="1" thickBot="1">
      <c r="B16" s="361" t="s">
        <v>18</v>
      </c>
      <c r="C16" s="362"/>
      <c r="D16" s="362"/>
      <c r="E16" s="362"/>
      <c r="F16" s="362"/>
      <c r="G16" s="75">
        <f>'LPLK FR.13-E2'!J27</f>
        <v>0.05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48.75" customHeight="1" thickTop="1" thickBot="1">
      <c r="B20" s="358" t="str">
        <f>'LPLK FR.13-E2'!O27</f>
        <v xml:space="preserve">Jumlah kuota studi/mahasiswa yang diterima tahun ini : Jumlah peminat/pendaftar yang tidak diterima tahun ini  (Dibuktikan dengan rekap data yang mencantumkan daftar mahasiswa pendaftar 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18" customHeight="1" thickTop="1" thickBot="1">
      <c r="B24" s="78" t="s">
        <v>68</v>
      </c>
      <c r="C24" s="344" t="s">
        <v>299</v>
      </c>
      <c r="D24" s="344"/>
      <c r="E24" s="344"/>
      <c r="F24" s="345"/>
      <c r="G24" s="155">
        <v>110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18" customHeight="1" thickTop="1" thickBot="1">
      <c r="B25" s="80" t="s">
        <v>69</v>
      </c>
      <c r="C25" s="344" t="s">
        <v>300</v>
      </c>
      <c r="D25" s="344"/>
      <c r="E25" s="344"/>
      <c r="F25" s="345"/>
      <c r="G25" s="155">
        <v>4133</v>
      </c>
      <c r="H25" s="69"/>
      <c r="I25" s="69"/>
      <c r="J25" s="146" t="s">
        <v>131</v>
      </c>
      <c r="K25" s="330" t="s">
        <v>147</v>
      </c>
      <c r="L25" s="330"/>
      <c r="M25" s="330"/>
      <c r="N25" s="330"/>
      <c r="O25" s="330"/>
      <c r="P25" s="331"/>
    </row>
    <row r="26" spans="1:16" ht="18.75" customHeight="1" thickTop="1" thickBot="1">
      <c r="B26" s="81"/>
      <c r="C26" s="82" t="s">
        <v>98</v>
      </c>
      <c r="D26" s="369" t="s">
        <v>70</v>
      </c>
      <c r="E26" s="369"/>
      <c r="F26" s="83"/>
      <c r="G26" s="117">
        <f>G24/G24</f>
        <v>1</v>
      </c>
      <c r="H26" s="69"/>
      <c r="I26" s="69"/>
      <c r="L26" s="13"/>
    </row>
    <row r="27" spans="1:16" ht="18.75" customHeight="1" thickTop="1" thickBot="1">
      <c r="B27" s="114"/>
      <c r="C27" s="115" t="s">
        <v>96</v>
      </c>
      <c r="D27" s="353" t="s">
        <v>71</v>
      </c>
      <c r="E27" s="353"/>
      <c r="F27" s="116"/>
      <c r="G27" s="117">
        <f>G25/G24</f>
        <v>37.572727272727271</v>
      </c>
      <c r="H27" s="69"/>
      <c r="I27" s="69"/>
      <c r="L27" s="13"/>
    </row>
    <row r="28" spans="1:16" ht="8.25" customHeight="1">
      <c r="B28" s="76"/>
      <c r="C28" s="76"/>
      <c r="D28" s="76"/>
      <c r="E28" s="76"/>
      <c r="F28" s="76"/>
      <c r="G28" s="77"/>
      <c r="H28" s="69"/>
      <c r="I28" s="69"/>
      <c r="L28" s="13"/>
    </row>
    <row r="29" spans="1:16">
      <c r="A29" s="70" t="s">
        <v>26</v>
      </c>
      <c r="B29" s="84" t="s">
        <v>67</v>
      </c>
      <c r="C29" s="84"/>
      <c r="D29" s="72" t="s">
        <v>13</v>
      </c>
      <c r="E29" s="69"/>
      <c r="F29" s="69"/>
      <c r="G29" s="69"/>
      <c r="H29" s="69"/>
      <c r="I29" s="69"/>
    </row>
    <row r="30" spans="1:16" ht="8.25" customHeight="1" thickBot="1">
      <c r="B30" s="69"/>
      <c r="C30" s="69"/>
      <c r="D30" s="69"/>
      <c r="E30" s="69"/>
      <c r="F30" s="69"/>
      <c r="G30" s="69"/>
      <c r="H30" s="69"/>
      <c r="I30" s="69"/>
    </row>
    <row r="31" spans="1:16" ht="20.25" customHeight="1" thickTop="1" thickBot="1">
      <c r="B31" s="351" t="s">
        <v>74</v>
      </c>
      <c r="C31" s="352"/>
      <c r="D31" s="352"/>
      <c r="E31" s="352"/>
      <c r="F31" s="352"/>
      <c r="G31" s="118">
        <f>G27</f>
        <v>37.572727272727271</v>
      </c>
      <c r="H31" s="69"/>
      <c r="I31" s="69"/>
    </row>
    <row r="32" spans="1:16" ht="20.25" customHeight="1" thickTop="1" thickBot="1">
      <c r="B32" s="351" t="s">
        <v>11</v>
      </c>
      <c r="C32" s="352"/>
      <c r="D32" s="352"/>
      <c r="E32" s="352"/>
      <c r="F32" s="352"/>
      <c r="G32" s="119">
        <f>G15</f>
        <v>100</v>
      </c>
      <c r="H32" s="69"/>
      <c r="I32" s="69"/>
    </row>
    <row r="33" spans="1:12" ht="25" customHeight="1" thickTop="1">
      <c r="B33" s="365" t="s">
        <v>77</v>
      </c>
      <c r="C33" s="366"/>
      <c r="D33" s="354" t="str">
        <f>B31</f>
        <v>Realisasi Kinerja</v>
      </c>
      <c r="E33" s="354"/>
      <c r="F33" s="370" t="s">
        <v>25</v>
      </c>
      <c r="G33" s="363">
        <f>(G31/G32)*100%</f>
        <v>0.37572727272727269</v>
      </c>
      <c r="H33" s="69"/>
      <c r="I33" s="69"/>
      <c r="L33" s="13"/>
    </row>
    <row r="34" spans="1:12" ht="29.25" customHeight="1" thickBot="1">
      <c r="B34" s="367"/>
      <c r="C34" s="368"/>
      <c r="D34" s="355" t="str">
        <f>B32</f>
        <v>Target</v>
      </c>
      <c r="E34" s="355"/>
      <c r="F34" s="371"/>
      <c r="G34" s="364"/>
      <c r="H34" s="69"/>
      <c r="I34" s="69"/>
      <c r="L34" s="13"/>
    </row>
    <row r="35" spans="1:12" ht="8.25" customHeight="1" thickTop="1">
      <c r="B35" s="76"/>
      <c r="C35" s="76"/>
      <c r="D35" s="76"/>
      <c r="E35" s="76"/>
      <c r="F35" s="76"/>
      <c r="G35" s="77"/>
      <c r="H35" s="69"/>
      <c r="I35" s="69"/>
      <c r="L35" s="13"/>
    </row>
    <row r="36" spans="1:12">
      <c r="A36" s="70" t="s">
        <v>29</v>
      </c>
      <c r="B36" s="84" t="s">
        <v>75</v>
      </c>
      <c r="C36" s="84"/>
      <c r="D36" s="72" t="s">
        <v>13</v>
      </c>
      <c r="E36" s="69"/>
      <c r="F36" s="69"/>
      <c r="G36" s="69"/>
      <c r="H36" s="69"/>
      <c r="I36" s="69"/>
    </row>
    <row r="37" spans="1:12" ht="8.25" customHeight="1" thickBot="1">
      <c r="B37" s="69"/>
      <c r="C37" s="69"/>
      <c r="D37" s="69"/>
      <c r="E37" s="69"/>
      <c r="F37" s="69"/>
      <c r="G37" s="69"/>
      <c r="H37" s="69"/>
      <c r="I37" s="69"/>
    </row>
    <row r="38" spans="1:12" ht="25" customHeight="1" thickTop="1" thickBot="1">
      <c r="B38" s="86" t="s">
        <v>100</v>
      </c>
      <c r="C38" s="87"/>
      <c r="D38" s="87"/>
      <c r="E38" s="87"/>
      <c r="F38" s="88"/>
      <c r="G38" s="89">
        <f>G33</f>
        <v>0.37572727272727269</v>
      </c>
      <c r="H38" s="69"/>
      <c r="I38" s="69"/>
    </row>
    <row r="39" spans="1:12" ht="24.75" customHeight="1" thickTop="1" thickBot="1">
      <c r="B39" s="81" t="s">
        <v>27</v>
      </c>
      <c r="C39" s="82"/>
      <c r="D39" s="82"/>
      <c r="E39" s="82"/>
      <c r="F39" s="79" t="s">
        <v>101</v>
      </c>
      <c r="G39" s="90" t="s">
        <v>28</v>
      </c>
      <c r="H39" s="69"/>
      <c r="I39" s="69"/>
    </row>
    <row r="40" spans="1:12" ht="15" thickTop="1">
      <c r="B40" s="91" t="s">
        <v>117</v>
      </c>
      <c r="C40" s="92"/>
      <c r="D40" s="92"/>
      <c r="E40" s="92"/>
      <c r="F40" s="93">
        <v>0</v>
      </c>
      <c r="G40" s="94">
        <v>0</v>
      </c>
      <c r="H40" s="69"/>
      <c r="I40" s="69"/>
    </row>
    <row r="41" spans="1:12">
      <c r="B41" s="91" t="s">
        <v>118</v>
      </c>
      <c r="C41" s="92"/>
      <c r="D41" s="92"/>
      <c r="E41" s="92"/>
      <c r="F41" s="93">
        <v>0.3</v>
      </c>
      <c r="G41" s="94">
        <v>0.5</v>
      </c>
      <c r="H41" s="69"/>
      <c r="I41" s="69"/>
    </row>
    <row r="42" spans="1:12" ht="15" customHeight="1">
      <c r="B42" s="91" t="s">
        <v>119</v>
      </c>
      <c r="C42" s="92"/>
      <c r="D42" s="92"/>
      <c r="E42" s="92"/>
      <c r="F42" s="93">
        <v>0.5</v>
      </c>
      <c r="G42" s="94">
        <v>1</v>
      </c>
      <c r="H42" s="69"/>
      <c r="I42" s="69"/>
    </row>
    <row r="43" spans="1:12" ht="15" customHeight="1">
      <c r="B43" s="91" t="s">
        <v>120</v>
      </c>
      <c r="C43" s="92"/>
      <c r="D43" s="92"/>
      <c r="E43" s="92"/>
      <c r="F43" s="93">
        <v>0.75</v>
      </c>
      <c r="G43" s="94">
        <v>1.1000000000000001</v>
      </c>
      <c r="H43" s="69"/>
      <c r="I43" s="69"/>
    </row>
    <row r="44" spans="1:12">
      <c r="B44" s="91" t="s">
        <v>121</v>
      </c>
      <c r="C44" s="92"/>
      <c r="D44" s="92"/>
      <c r="E44" s="92"/>
      <c r="F44" s="93">
        <v>0.9</v>
      </c>
      <c r="G44" s="94">
        <v>1.1000000000000001</v>
      </c>
      <c r="H44" s="69"/>
      <c r="I44" s="69"/>
    </row>
    <row r="45" spans="1:12">
      <c r="B45" s="91" t="s">
        <v>123</v>
      </c>
      <c r="C45" s="92"/>
      <c r="D45" s="92"/>
      <c r="E45" s="92"/>
      <c r="F45" s="93">
        <v>1</v>
      </c>
      <c r="G45" s="94">
        <v>1.1000000000000001</v>
      </c>
      <c r="H45" s="69"/>
      <c r="I45" s="69"/>
    </row>
    <row r="46" spans="1:12" ht="15" thickBot="1">
      <c r="B46" s="91" t="s">
        <v>122</v>
      </c>
      <c r="C46" s="92"/>
      <c r="D46" s="92"/>
      <c r="E46" s="92"/>
      <c r="F46" s="95">
        <v>1</v>
      </c>
      <c r="G46" s="94">
        <v>1.1000000000000001</v>
      </c>
      <c r="H46" s="69"/>
      <c r="I46" s="69"/>
    </row>
    <row r="47" spans="1:12" ht="25" customHeight="1" thickTop="1" thickBot="1">
      <c r="B47" s="107" t="s">
        <v>76</v>
      </c>
      <c r="C47" s="96"/>
      <c r="D47" s="87"/>
      <c r="E47" s="87"/>
      <c r="F47" s="90"/>
      <c r="G47" s="97">
        <f>IF(G38=F40,G40,IF(G38&lt;=F41,G41,IF(G38&lt;=F42,G42,IF(G38&lt;=F43,G43,IF(G38&lt;=F44,G44,IF(G38&lt;=F45,G45,IF(G38&gt;F46,G46)))))))</f>
        <v>1</v>
      </c>
      <c r="H47" s="69"/>
      <c r="I47" s="69"/>
    </row>
    <row r="48" spans="1:12" ht="8.25" customHeight="1" thickTop="1">
      <c r="B48" s="76"/>
      <c r="C48" s="76"/>
      <c r="D48" s="76"/>
      <c r="E48" s="76"/>
      <c r="F48" s="76"/>
      <c r="G48" s="77"/>
      <c r="H48" s="69"/>
      <c r="I48" s="69"/>
      <c r="L48" s="13"/>
    </row>
    <row r="49" spans="1:11">
      <c r="A49" s="70" t="s">
        <v>32</v>
      </c>
      <c r="B49" s="84" t="s">
        <v>30</v>
      </c>
      <c r="C49" s="84"/>
      <c r="D49" s="72" t="s">
        <v>13</v>
      </c>
      <c r="E49" s="69"/>
      <c r="F49" s="69"/>
      <c r="G49" s="69"/>
      <c r="H49" s="69"/>
      <c r="I49" s="69"/>
    </row>
    <row r="50" spans="1:11" ht="8.25" customHeight="1" thickBot="1">
      <c r="B50" s="69"/>
      <c r="C50" s="69"/>
      <c r="D50" s="69"/>
      <c r="E50" s="69"/>
      <c r="F50" s="69"/>
      <c r="G50" s="69"/>
      <c r="H50" s="69"/>
      <c r="I50" s="69"/>
    </row>
    <row r="51" spans="1:11" ht="25" customHeight="1" thickTop="1" thickBot="1">
      <c r="B51" s="351" t="s">
        <v>76</v>
      </c>
      <c r="C51" s="352"/>
      <c r="D51" s="352"/>
      <c r="E51" s="352"/>
      <c r="F51" s="352"/>
      <c r="G51" s="75">
        <f>G47</f>
        <v>1</v>
      </c>
      <c r="H51" s="69"/>
      <c r="I51" s="69"/>
    </row>
    <row r="52" spans="1:11" ht="25" customHeight="1" thickTop="1" thickBot="1">
      <c r="B52" s="351" t="s">
        <v>5</v>
      </c>
      <c r="C52" s="352"/>
      <c r="D52" s="352"/>
      <c r="E52" s="352"/>
      <c r="F52" s="352"/>
      <c r="G52" s="75">
        <f>G16</f>
        <v>0.05</v>
      </c>
      <c r="H52" s="69"/>
      <c r="I52" s="69"/>
    </row>
    <row r="53" spans="1:11" s="15" customFormat="1" ht="25" customHeight="1" thickTop="1" thickBot="1">
      <c r="A53" s="98"/>
      <c r="B53" s="348" t="s">
        <v>31</v>
      </c>
      <c r="C53" s="349"/>
      <c r="D53" s="350" t="s">
        <v>78</v>
      </c>
      <c r="E53" s="350"/>
      <c r="F53" s="108"/>
      <c r="G53" s="120">
        <f>G51*G52</f>
        <v>0.05</v>
      </c>
      <c r="H53" s="99"/>
      <c r="I53" s="99"/>
    </row>
    <row r="54" spans="1:11" ht="15" thickTop="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234</v>
      </c>
      <c r="D57" s="69"/>
      <c r="E57" s="69"/>
      <c r="F57" s="69"/>
      <c r="G57" s="69"/>
      <c r="H57" s="69"/>
      <c r="I57" s="69"/>
    </row>
    <row r="58" spans="1:11" s="16" customFormat="1" ht="23.25" customHeight="1" thickBot="1">
      <c r="A58" s="100"/>
      <c r="B58" s="101" t="s">
        <v>4</v>
      </c>
      <c r="C58" s="101" t="s">
        <v>8</v>
      </c>
      <c r="D58" s="101" t="s">
        <v>104</v>
      </c>
      <c r="E58" s="101" t="s">
        <v>102</v>
      </c>
      <c r="F58" s="346" t="s">
        <v>103</v>
      </c>
      <c r="G58" s="347"/>
      <c r="H58" s="102"/>
      <c r="I58" s="102"/>
    </row>
    <row r="59" spans="1:11">
      <c r="B59" s="103">
        <v>1</v>
      </c>
      <c r="C59" s="245" t="s">
        <v>337</v>
      </c>
      <c r="D59" s="245" t="s">
        <v>338</v>
      </c>
      <c r="E59" s="245" t="s">
        <v>339</v>
      </c>
      <c r="F59" s="341"/>
      <c r="G59" s="342"/>
      <c r="H59" s="69"/>
      <c r="I59" s="69"/>
      <c r="J59" s="332" t="s">
        <v>131</v>
      </c>
      <c r="K59" s="336" t="s">
        <v>132</v>
      </c>
    </row>
    <row r="60" spans="1:11">
      <c r="B60" s="103">
        <v>2</v>
      </c>
      <c r="C60" s="245" t="s">
        <v>340</v>
      </c>
      <c r="D60" s="245" t="s">
        <v>341</v>
      </c>
      <c r="E60" s="245" t="s">
        <v>339</v>
      </c>
      <c r="F60" s="341"/>
      <c r="G60" s="342"/>
      <c r="H60" s="69"/>
      <c r="I60" s="69"/>
      <c r="J60" s="333"/>
      <c r="K60" s="338"/>
    </row>
    <row r="61" spans="1:11">
      <c r="B61" s="103">
        <v>3</v>
      </c>
      <c r="C61" s="245" t="s">
        <v>342</v>
      </c>
      <c r="D61" s="245" t="s">
        <v>343</v>
      </c>
      <c r="E61" s="245" t="s">
        <v>339</v>
      </c>
      <c r="F61" s="341"/>
      <c r="G61" s="342"/>
      <c r="H61" s="69"/>
      <c r="I61" s="69"/>
      <c r="J61" s="333"/>
      <c r="K61" s="338"/>
    </row>
    <row r="62" spans="1:11">
      <c r="B62" s="103">
        <v>4</v>
      </c>
      <c r="C62" s="245" t="s">
        <v>344</v>
      </c>
      <c r="D62" s="245" t="s">
        <v>345</v>
      </c>
      <c r="E62" s="245" t="s">
        <v>346</v>
      </c>
      <c r="F62" s="341"/>
      <c r="G62" s="342"/>
      <c r="H62" s="69"/>
      <c r="I62" s="69"/>
      <c r="J62" s="333"/>
      <c r="K62" s="338"/>
    </row>
    <row r="63" spans="1:11">
      <c r="B63" s="103">
        <v>5</v>
      </c>
      <c r="C63" s="245" t="s">
        <v>347</v>
      </c>
      <c r="D63" s="245" t="s">
        <v>348</v>
      </c>
      <c r="E63" s="245" t="s">
        <v>339</v>
      </c>
      <c r="F63" s="341"/>
      <c r="G63" s="342"/>
      <c r="H63" s="69"/>
      <c r="I63" s="69"/>
      <c r="J63" s="333"/>
      <c r="K63" s="338"/>
    </row>
    <row r="64" spans="1:11">
      <c r="B64" s="103">
        <v>6</v>
      </c>
      <c r="C64" s="245" t="s">
        <v>349</v>
      </c>
      <c r="D64" s="245" t="s">
        <v>350</v>
      </c>
      <c r="E64" s="245" t="s">
        <v>351</v>
      </c>
      <c r="F64" s="341"/>
      <c r="G64" s="342"/>
      <c r="H64" s="69"/>
      <c r="I64" s="69"/>
      <c r="J64" s="333"/>
      <c r="K64" s="338"/>
    </row>
    <row r="65" spans="2:11">
      <c r="B65" s="103">
        <v>7</v>
      </c>
      <c r="C65" s="245" t="s">
        <v>352</v>
      </c>
      <c r="D65" s="245" t="s">
        <v>353</v>
      </c>
      <c r="E65" s="245" t="s">
        <v>339</v>
      </c>
      <c r="F65" s="341"/>
      <c r="G65" s="342"/>
      <c r="H65" s="69"/>
      <c r="I65" s="69"/>
      <c r="J65" s="333"/>
      <c r="K65" s="338"/>
    </row>
    <row r="66" spans="2:11">
      <c r="B66" s="103">
        <v>8</v>
      </c>
      <c r="C66" s="245" t="s">
        <v>354</v>
      </c>
      <c r="D66" s="245" t="s">
        <v>355</v>
      </c>
      <c r="E66" s="245" t="s">
        <v>346</v>
      </c>
      <c r="F66" s="341"/>
      <c r="G66" s="342"/>
      <c r="H66" s="69"/>
      <c r="I66" s="69"/>
      <c r="J66" s="333"/>
      <c r="K66" s="338"/>
    </row>
    <row r="67" spans="2:11">
      <c r="B67" s="103">
        <v>9</v>
      </c>
      <c r="C67" s="245" t="s">
        <v>356</v>
      </c>
      <c r="D67" s="245" t="s">
        <v>357</v>
      </c>
      <c r="E67" s="245" t="s">
        <v>351</v>
      </c>
      <c r="F67" s="341"/>
      <c r="G67" s="342"/>
      <c r="H67" s="69"/>
      <c r="I67" s="69"/>
      <c r="J67" s="333"/>
      <c r="K67" s="338"/>
    </row>
    <row r="68" spans="2:11">
      <c r="B68" s="103">
        <v>10</v>
      </c>
      <c r="C68" s="245" t="s">
        <v>358</v>
      </c>
      <c r="D68" s="245" t="s">
        <v>359</v>
      </c>
      <c r="E68" s="245" t="s">
        <v>360</v>
      </c>
      <c r="F68" s="341"/>
      <c r="G68" s="342"/>
      <c r="H68" s="69"/>
      <c r="I68" s="69"/>
      <c r="J68" s="333"/>
      <c r="K68" s="338"/>
    </row>
    <row r="69" spans="2:11">
      <c r="B69" s="103">
        <v>11</v>
      </c>
      <c r="C69" s="245" t="s">
        <v>361</v>
      </c>
      <c r="D69" s="245" t="s">
        <v>362</v>
      </c>
      <c r="E69" s="245" t="s">
        <v>346</v>
      </c>
      <c r="F69" s="242"/>
      <c r="G69" s="243"/>
      <c r="H69" s="69"/>
      <c r="I69" s="69"/>
      <c r="J69" s="333"/>
      <c r="K69" s="338"/>
    </row>
    <row r="70" spans="2:11">
      <c r="B70" s="103">
        <v>12</v>
      </c>
      <c r="C70" s="245" t="s">
        <v>363</v>
      </c>
      <c r="D70" s="245" t="s">
        <v>364</v>
      </c>
      <c r="E70" s="245" t="s">
        <v>351</v>
      </c>
      <c r="F70" s="242"/>
      <c r="G70" s="243"/>
      <c r="H70" s="69"/>
      <c r="I70" s="69"/>
      <c r="J70" s="333"/>
      <c r="K70" s="338"/>
    </row>
    <row r="71" spans="2:11">
      <c r="B71" s="103">
        <v>13</v>
      </c>
      <c r="C71" s="245" t="s">
        <v>365</v>
      </c>
      <c r="D71" s="245" t="s">
        <v>366</v>
      </c>
      <c r="E71" s="245" t="s">
        <v>346</v>
      </c>
      <c r="F71" s="242"/>
      <c r="G71" s="243"/>
      <c r="H71" s="69"/>
      <c r="I71" s="69"/>
      <c r="J71" s="333"/>
      <c r="K71" s="338"/>
    </row>
    <row r="72" spans="2:11">
      <c r="B72" s="103">
        <v>14</v>
      </c>
      <c r="C72" s="245" t="s">
        <v>367</v>
      </c>
      <c r="D72" s="245" t="s">
        <v>368</v>
      </c>
      <c r="E72" s="245" t="s">
        <v>360</v>
      </c>
      <c r="F72" s="242"/>
      <c r="G72" s="243"/>
      <c r="H72" s="69"/>
      <c r="I72" s="69"/>
      <c r="J72" s="333"/>
      <c r="K72" s="338"/>
    </row>
    <row r="73" spans="2:11">
      <c r="B73" s="103">
        <v>15</v>
      </c>
      <c r="C73" s="245" t="s">
        <v>369</v>
      </c>
      <c r="D73" s="245" t="s">
        <v>370</v>
      </c>
      <c r="E73" s="245" t="s">
        <v>346</v>
      </c>
      <c r="F73" s="242"/>
      <c r="G73" s="243"/>
      <c r="H73" s="69"/>
      <c r="I73" s="69"/>
      <c r="J73" s="333"/>
      <c r="K73" s="338"/>
    </row>
    <row r="74" spans="2:11">
      <c r="B74" s="103">
        <v>16</v>
      </c>
      <c r="C74" s="245" t="s">
        <v>371</v>
      </c>
      <c r="D74" s="245" t="s">
        <v>372</v>
      </c>
      <c r="E74" s="245" t="s">
        <v>346</v>
      </c>
      <c r="F74" s="242"/>
      <c r="G74" s="243"/>
      <c r="H74" s="69"/>
      <c r="I74" s="69"/>
      <c r="J74" s="333"/>
      <c r="K74" s="338"/>
    </row>
    <row r="75" spans="2:11">
      <c r="B75" s="103">
        <v>17</v>
      </c>
      <c r="C75" s="245" t="s">
        <v>373</v>
      </c>
      <c r="D75" s="245" t="s">
        <v>374</v>
      </c>
      <c r="E75" s="245" t="s">
        <v>346</v>
      </c>
      <c r="F75" s="242"/>
      <c r="G75" s="243"/>
      <c r="H75" s="69"/>
      <c r="I75" s="69"/>
      <c r="J75" s="333"/>
      <c r="K75" s="338"/>
    </row>
    <row r="76" spans="2:11">
      <c r="B76" s="103">
        <v>18</v>
      </c>
      <c r="C76" s="245" t="s">
        <v>375</v>
      </c>
      <c r="D76" s="245" t="s">
        <v>376</v>
      </c>
      <c r="E76" s="245" t="s">
        <v>377</v>
      </c>
      <c r="F76" s="242"/>
      <c r="G76" s="243"/>
      <c r="H76" s="69"/>
      <c r="I76" s="69"/>
      <c r="J76" s="333"/>
      <c r="K76" s="338"/>
    </row>
    <row r="77" spans="2:11">
      <c r="B77" s="103">
        <v>19</v>
      </c>
      <c r="C77" s="245" t="s">
        <v>378</v>
      </c>
      <c r="D77" s="245" t="s">
        <v>379</v>
      </c>
      <c r="E77" s="245" t="s">
        <v>380</v>
      </c>
      <c r="F77" s="242"/>
      <c r="G77" s="243"/>
      <c r="H77" s="69"/>
      <c r="I77" s="69"/>
      <c r="J77" s="333"/>
      <c r="K77" s="338"/>
    </row>
    <row r="78" spans="2:11">
      <c r="B78" s="103">
        <v>20</v>
      </c>
      <c r="C78" s="245" t="s">
        <v>381</v>
      </c>
      <c r="D78" s="245" t="s">
        <v>382</v>
      </c>
      <c r="E78" s="245" t="s">
        <v>346</v>
      </c>
      <c r="F78" s="242"/>
      <c r="G78" s="243"/>
      <c r="H78" s="69"/>
      <c r="I78" s="69"/>
      <c r="J78" s="333"/>
      <c r="K78" s="338"/>
    </row>
    <row r="79" spans="2:11">
      <c r="B79" s="103">
        <v>21</v>
      </c>
      <c r="C79" s="245" t="s">
        <v>383</v>
      </c>
      <c r="D79" s="245" t="s">
        <v>384</v>
      </c>
      <c r="E79" s="245" t="s">
        <v>339</v>
      </c>
      <c r="F79" s="242"/>
      <c r="G79" s="243"/>
      <c r="H79" s="69"/>
      <c r="I79" s="69"/>
      <c r="J79" s="333"/>
      <c r="K79" s="338"/>
    </row>
    <row r="80" spans="2:11">
      <c r="B80" s="103">
        <v>22</v>
      </c>
      <c r="C80" s="245" t="s">
        <v>385</v>
      </c>
      <c r="D80" s="245" t="s">
        <v>386</v>
      </c>
      <c r="E80" s="245" t="s">
        <v>380</v>
      </c>
      <c r="F80" s="242"/>
      <c r="G80" s="243"/>
      <c r="H80" s="69"/>
      <c r="I80" s="69"/>
      <c r="J80" s="333"/>
      <c r="K80" s="338"/>
    </row>
    <row r="81" spans="2:16">
      <c r="B81" s="103">
        <v>23</v>
      </c>
      <c r="C81" s="246" t="s">
        <v>387</v>
      </c>
      <c r="D81" s="246" t="s">
        <v>388</v>
      </c>
      <c r="E81" s="246" t="s">
        <v>346</v>
      </c>
      <c r="F81" s="242"/>
      <c r="G81" s="243"/>
      <c r="H81" s="69"/>
      <c r="I81" s="69"/>
      <c r="J81" s="333"/>
      <c r="K81" s="338"/>
    </row>
    <row r="82" spans="2:16">
      <c r="B82" s="103">
        <v>24</v>
      </c>
      <c r="C82" s="247" t="s">
        <v>389</v>
      </c>
      <c r="D82" s="247" t="s">
        <v>390</v>
      </c>
      <c r="E82" s="247" t="s">
        <v>346</v>
      </c>
      <c r="F82" s="242"/>
      <c r="G82" s="243"/>
      <c r="H82" s="69"/>
      <c r="I82" s="69"/>
      <c r="J82" s="333"/>
      <c r="K82" s="338"/>
    </row>
    <row r="83" spans="2:16">
      <c r="B83" s="103">
        <v>25</v>
      </c>
      <c r="C83" s="247" t="s">
        <v>391</v>
      </c>
      <c r="D83" s="247" t="s">
        <v>392</v>
      </c>
      <c r="E83" s="247" t="s">
        <v>346</v>
      </c>
      <c r="F83" s="242"/>
      <c r="G83" s="243"/>
      <c r="H83" s="69"/>
      <c r="I83" s="69"/>
      <c r="J83" s="333"/>
      <c r="K83" s="338"/>
    </row>
    <row r="84" spans="2:16">
      <c r="B84" s="103">
        <v>26</v>
      </c>
      <c r="C84" s="247" t="s">
        <v>393</v>
      </c>
      <c r="D84" s="247" t="s">
        <v>394</v>
      </c>
      <c r="E84" s="247" t="s">
        <v>339</v>
      </c>
      <c r="F84" s="242"/>
      <c r="G84" s="243"/>
      <c r="H84" s="69"/>
      <c r="I84" s="69"/>
      <c r="J84" s="333"/>
      <c r="K84" s="338"/>
    </row>
    <row r="85" spans="2:16">
      <c r="B85" s="103">
        <v>27</v>
      </c>
      <c r="C85" s="247" t="s">
        <v>395</v>
      </c>
      <c r="D85" s="247" t="s">
        <v>396</v>
      </c>
      <c r="E85" s="247" t="s">
        <v>397</v>
      </c>
      <c r="F85" s="242"/>
      <c r="G85" s="243"/>
      <c r="H85" s="69"/>
      <c r="I85" s="69"/>
      <c r="J85" s="333"/>
      <c r="K85" s="338"/>
    </row>
    <row r="86" spans="2:16">
      <c r="B86" s="103">
        <v>28</v>
      </c>
      <c r="C86" s="247" t="s">
        <v>398</v>
      </c>
      <c r="D86" s="247" t="s">
        <v>399</v>
      </c>
      <c r="E86" s="247" t="s">
        <v>380</v>
      </c>
      <c r="F86" s="242"/>
      <c r="G86" s="243"/>
      <c r="H86" s="69"/>
      <c r="I86" s="69"/>
      <c r="J86" s="333"/>
      <c r="K86" s="338"/>
    </row>
    <row r="87" spans="2:16">
      <c r="B87" s="103">
        <v>29</v>
      </c>
      <c r="C87" s="247" t="s">
        <v>400</v>
      </c>
      <c r="D87" s="247" t="s">
        <v>401</v>
      </c>
      <c r="E87" s="247" t="s">
        <v>339</v>
      </c>
      <c r="F87" s="242"/>
      <c r="G87" s="243"/>
      <c r="H87" s="69"/>
      <c r="I87" s="69"/>
      <c r="J87" s="333"/>
      <c r="K87" s="338"/>
    </row>
    <row r="88" spans="2:16">
      <c r="B88" s="103">
        <v>30</v>
      </c>
      <c r="C88" s="247" t="s">
        <v>402</v>
      </c>
      <c r="D88" s="247" t="s">
        <v>403</v>
      </c>
      <c r="E88" s="247" t="s">
        <v>360</v>
      </c>
      <c r="F88" s="242"/>
      <c r="G88" s="243"/>
      <c r="H88" s="69"/>
      <c r="I88" s="69"/>
      <c r="J88" s="333"/>
      <c r="K88" s="338"/>
    </row>
    <row r="89" spans="2:16">
      <c r="B89" s="103">
        <v>31</v>
      </c>
      <c r="C89" s="104"/>
      <c r="D89" s="105"/>
      <c r="E89" s="105"/>
      <c r="F89" s="242"/>
      <c r="G89" s="243"/>
      <c r="H89" s="69"/>
      <c r="I89" s="69"/>
      <c r="J89" s="333"/>
      <c r="K89" s="338"/>
    </row>
    <row r="90" spans="2:16" ht="15" thickBot="1">
      <c r="B90" s="103">
        <v>32</v>
      </c>
      <c r="C90" s="104"/>
      <c r="D90" s="105"/>
      <c r="E90" s="105"/>
      <c r="F90" s="343"/>
      <c r="G90" s="342"/>
      <c r="H90" s="69"/>
      <c r="I90" s="69"/>
      <c r="J90" s="334"/>
      <c r="K90" s="340"/>
    </row>
    <row r="91" spans="2:16" ht="15" thickBot="1">
      <c r="B91" s="69"/>
      <c r="C91" s="69"/>
      <c r="D91" s="69"/>
      <c r="E91" s="69"/>
      <c r="F91" s="69"/>
      <c r="G91" s="69"/>
      <c r="H91" s="69"/>
      <c r="I91" s="69"/>
    </row>
    <row r="92" spans="2:16" ht="15" thickBot="1">
      <c r="B92" s="69" t="s">
        <v>69</v>
      </c>
      <c r="C92" s="69" t="s">
        <v>179</v>
      </c>
      <c r="D92" s="69"/>
      <c r="E92" s="69"/>
      <c r="F92" s="69"/>
      <c r="G92" s="69"/>
      <c r="H92" s="69"/>
      <c r="I92" s="69"/>
      <c r="J92" s="146" t="s">
        <v>131</v>
      </c>
      <c r="K92" s="330" t="s">
        <v>133</v>
      </c>
      <c r="L92" s="330"/>
      <c r="M92" s="330"/>
      <c r="N92" s="330"/>
      <c r="O92" s="330"/>
      <c r="P92" s="331"/>
    </row>
    <row r="93" spans="2:16">
      <c r="B93" s="69"/>
      <c r="C93" s="69" t="s">
        <v>176</v>
      </c>
      <c r="D93" s="69"/>
      <c r="E93" s="69"/>
      <c r="F93" s="69"/>
      <c r="G93" s="69"/>
      <c r="H93" s="69"/>
      <c r="I93" s="69"/>
      <c r="J93" s="16"/>
      <c r="K93" s="16"/>
      <c r="L93" s="16"/>
      <c r="M93" s="16"/>
    </row>
    <row r="94" spans="2:16">
      <c r="B94" s="69"/>
      <c r="C94" s="69" t="s">
        <v>177</v>
      </c>
      <c r="D94" s="69"/>
      <c r="E94" s="69"/>
      <c r="F94" s="69"/>
      <c r="G94" s="69"/>
      <c r="H94" s="69"/>
      <c r="I94" s="69"/>
      <c r="J94" s="147"/>
      <c r="K94" s="147"/>
    </row>
    <row r="95" spans="2:16">
      <c r="B95" s="69"/>
      <c r="C95" s="69" t="s">
        <v>188</v>
      </c>
      <c r="D95" s="69"/>
      <c r="E95" s="69"/>
      <c r="F95" s="69"/>
      <c r="G95" s="69"/>
      <c r="H95" s="69"/>
      <c r="I95" s="69"/>
      <c r="J95" s="147"/>
      <c r="K95" s="147"/>
    </row>
    <row r="96" spans="2:16">
      <c r="B96" s="69"/>
      <c r="C96" s="69"/>
      <c r="D96" s="69"/>
      <c r="E96" s="69"/>
      <c r="F96" s="69"/>
      <c r="G96" s="69"/>
      <c r="H96" s="69"/>
      <c r="I96" s="69"/>
      <c r="J96" s="147"/>
      <c r="K96" s="147"/>
    </row>
    <row r="97" spans="1:16">
      <c r="A97" s="70" t="s">
        <v>190</v>
      </c>
      <c r="B97" s="84" t="s">
        <v>191</v>
      </c>
      <c r="C97" s="84"/>
      <c r="D97" s="72" t="s">
        <v>13</v>
      </c>
      <c r="E97" s="69"/>
      <c r="F97" s="69"/>
      <c r="G97" s="69"/>
      <c r="H97" s="69"/>
      <c r="I97" s="69"/>
    </row>
    <row r="98" spans="1:16" ht="15" thickBot="1">
      <c r="B98" s="69"/>
      <c r="C98" s="69"/>
      <c r="D98" s="69"/>
      <c r="E98" s="69"/>
      <c r="F98" s="69"/>
      <c r="G98" s="69"/>
      <c r="H98" s="69"/>
      <c r="J98" s="147"/>
      <c r="K98" s="147"/>
    </row>
    <row r="99" spans="1:16" ht="15" thickBot="1">
      <c r="B99" s="69" t="s">
        <v>192</v>
      </c>
      <c r="C99" s="169" t="s">
        <v>404</v>
      </c>
      <c r="D99" s="69"/>
      <c r="E99" s="69"/>
      <c r="F99" s="69"/>
      <c r="G99" s="69"/>
      <c r="H99" s="69"/>
      <c r="J99" s="146" t="s">
        <v>131</v>
      </c>
      <c r="K99" s="330" t="s">
        <v>199</v>
      </c>
      <c r="L99" s="330"/>
      <c r="M99" s="330"/>
      <c r="N99" s="330"/>
      <c r="O99" s="330"/>
      <c r="P99" s="331"/>
    </row>
    <row r="100" spans="1:16" ht="15" thickBot="1">
      <c r="B100" s="69"/>
      <c r="C100" s="69"/>
      <c r="D100" s="69"/>
      <c r="E100" s="69"/>
      <c r="F100" s="69"/>
      <c r="G100" s="69"/>
      <c r="H100" s="69"/>
      <c r="J100" s="147"/>
      <c r="K100" s="147"/>
    </row>
    <row r="101" spans="1:16">
      <c r="B101" s="69"/>
      <c r="C101" s="170"/>
      <c r="D101" s="171"/>
      <c r="E101" s="171"/>
      <c r="F101" s="171"/>
      <c r="G101" s="172"/>
      <c r="H101" s="69"/>
      <c r="J101" s="332" t="s">
        <v>131</v>
      </c>
      <c r="K101" s="335" t="s">
        <v>198</v>
      </c>
      <c r="L101" s="335"/>
      <c r="M101" s="335"/>
      <c r="N101" s="335"/>
      <c r="O101" s="336"/>
    </row>
    <row r="102" spans="1:16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1:16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1:16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1:16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1:16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1:16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1:16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1:16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1:16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1:16">
      <c r="B111" s="69"/>
      <c r="C111" s="173"/>
      <c r="D111" s="174"/>
      <c r="E111" s="174"/>
      <c r="F111" s="174"/>
      <c r="G111" s="175"/>
      <c r="H111" s="69"/>
      <c r="J111" s="333"/>
      <c r="K111" s="337"/>
      <c r="L111" s="337"/>
      <c r="M111" s="337"/>
      <c r="N111" s="337"/>
      <c r="O111" s="338"/>
    </row>
    <row r="112" spans="1:16">
      <c r="B112" s="69"/>
      <c r="C112" s="173"/>
      <c r="D112" s="174"/>
      <c r="E112" s="174"/>
      <c r="F112" s="174"/>
      <c r="G112" s="175"/>
      <c r="H112" s="69"/>
      <c r="J112" s="333"/>
      <c r="K112" s="337"/>
      <c r="L112" s="337"/>
      <c r="M112" s="337"/>
      <c r="N112" s="337"/>
      <c r="O112" s="338"/>
    </row>
    <row r="113" spans="2:16">
      <c r="B113" s="69"/>
      <c r="C113" s="173"/>
      <c r="D113" s="174"/>
      <c r="E113" s="174"/>
      <c r="F113" s="174"/>
      <c r="G113" s="175"/>
      <c r="H113" s="69"/>
      <c r="J113" s="333"/>
      <c r="K113" s="337"/>
      <c r="L113" s="337"/>
      <c r="M113" s="337"/>
      <c r="N113" s="337"/>
      <c r="O113" s="338"/>
    </row>
    <row r="114" spans="2:16">
      <c r="B114" s="69"/>
      <c r="C114" s="173"/>
      <c r="D114" s="174"/>
      <c r="E114" s="174"/>
      <c r="F114" s="174"/>
      <c r="G114" s="175"/>
      <c r="H114" s="69"/>
      <c r="J114" s="333"/>
      <c r="K114" s="337"/>
      <c r="L114" s="337"/>
      <c r="M114" s="337"/>
      <c r="N114" s="337"/>
      <c r="O114" s="338"/>
    </row>
    <row r="115" spans="2:16" ht="15" thickBot="1">
      <c r="B115" s="69"/>
      <c r="C115" s="176"/>
      <c r="D115" s="177"/>
      <c r="E115" s="177"/>
      <c r="F115" s="177"/>
      <c r="G115" s="178"/>
      <c r="H115" s="69"/>
      <c r="J115" s="334"/>
      <c r="K115" s="339"/>
      <c r="L115" s="339"/>
      <c r="M115" s="339"/>
      <c r="N115" s="339"/>
      <c r="O115" s="340"/>
    </row>
    <row r="116" spans="2:16" ht="15" thickBot="1">
      <c r="B116" s="69"/>
      <c r="C116" s="69"/>
      <c r="D116" s="69"/>
      <c r="E116" s="69"/>
      <c r="F116" s="69"/>
      <c r="G116" s="69"/>
      <c r="H116" s="69"/>
      <c r="K116" s="147"/>
      <c r="L116" s="147"/>
      <c r="M116" s="147"/>
      <c r="N116" s="147"/>
      <c r="O116" s="147"/>
    </row>
    <row r="117" spans="2:16" ht="15" thickBot="1">
      <c r="B117" s="69" t="s">
        <v>197</v>
      </c>
      <c r="C117" s="169" t="s">
        <v>405</v>
      </c>
      <c r="D117" s="69"/>
      <c r="E117" s="69"/>
      <c r="F117" s="69"/>
      <c r="G117" s="69"/>
      <c r="H117" s="69"/>
      <c r="J117" s="146" t="s">
        <v>131</v>
      </c>
      <c r="K117" s="330" t="s">
        <v>199</v>
      </c>
      <c r="L117" s="330"/>
      <c r="M117" s="330"/>
      <c r="N117" s="330"/>
      <c r="O117" s="330"/>
      <c r="P117" s="331"/>
    </row>
    <row r="118" spans="2:16" ht="15" thickBot="1">
      <c r="B118" s="69"/>
      <c r="C118" s="69"/>
      <c r="D118" s="69"/>
      <c r="E118" s="69"/>
      <c r="F118" s="69"/>
      <c r="G118" s="69"/>
      <c r="H118" s="69"/>
      <c r="J118" s="147"/>
      <c r="K118" s="147"/>
    </row>
    <row r="119" spans="2:16">
      <c r="B119" s="69"/>
      <c r="C119" s="170"/>
      <c r="D119" s="171"/>
      <c r="E119" s="171"/>
      <c r="F119" s="171"/>
      <c r="G119" s="172"/>
      <c r="H119" s="69"/>
      <c r="J119" s="332" t="s">
        <v>131</v>
      </c>
      <c r="K119" s="335" t="s">
        <v>198</v>
      </c>
      <c r="L119" s="335"/>
      <c r="M119" s="335"/>
      <c r="N119" s="335"/>
      <c r="O119" s="336"/>
    </row>
    <row r="120" spans="2:16">
      <c r="B120" s="69"/>
      <c r="C120" s="173"/>
      <c r="D120" s="174"/>
      <c r="E120" s="174"/>
      <c r="F120" s="174"/>
      <c r="G120" s="175"/>
      <c r="H120" s="69"/>
      <c r="J120" s="333"/>
      <c r="K120" s="337"/>
      <c r="L120" s="337"/>
      <c r="M120" s="337"/>
      <c r="N120" s="337"/>
      <c r="O120" s="338"/>
    </row>
    <row r="121" spans="2:16">
      <c r="B121" s="69"/>
      <c r="C121" s="173"/>
      <c r="D121" s="174"/>
      <c r="E121" s="174"/>
      <c r="F121" s="174"/>
      <c r="G121" s="175"/>
      <c r="H121" s="69"/>
      <c r="J121" s="333"/>
      <c r="K121" s="337"/>
      <c r="L121" s="337"/>
      <c r="M121" s="337"/>
      <c r="N121" s="337"/>
      <c r="O121" s="338"/>
    </row>
    <row r="122" spans="2:16">
      <c r="B122" s="69"/>
      <c r="C122" s="173"/>
      <c r="D122" s="174"/>
      <c r="E122" s="174"/>
      <c r="F122" s="174"/>
      <c r="G122" s="175"/>
      <c r="H122" s="69"/>
      <c r="J122" s="333"/>
      <c r="K122" s="337"/>
      <c r="L122" s="337"/>
      <c r="M122" s="337"/>
      <c r="N122" s="337"/>
      <c r="O122" s="338"/>
    </row>
    <row r="123" spans="2:16">
      <c r="B123" s="69"/>
      <c r="C123" s="173"/>
      <c r="D123" s="174"/>
      <c r="E123" s="174"/>
      <c r="F123" s="174"/>
      <c r="G123" s="175"/>
      <c r="H123" s="69"/>
      <c r="J123" s="333"/>
      <c r="K123" s="337"/>
      <c r="L123" s="337"/>
      <c r="M123" s="337"/>
      <c r="N123" s="337"/>
      <c r="O123" s="338"/>
    </row>
    <row r="124" spans="2:16">
      <c r="B124" s="69"/>
      <c r="C124" s="173"/>
      <c r="D124" s="174"/>
      <c r="E124" s="174"/>
      <c r="F124" s="174"/>
      <c r="G124" s="175"/>
      <c r="H124" s="69"/>
      <c r="J124" s="333"/>
      <c r="K124" s="337"/>
      <c r="L124" s="337"/>
      <c r="M124" s="337"/>
      <c r="N124" s="337"/>
      <c r="O124" s="338"/>
    </row>
    <row r="125" spans="2:16">
      <c r="B125" s="69"/>
      <c r="C125" s="173"/>
      <c r="D125" s="174"/>
      <c r="E125" s="174"/>
      <c r="F125" s="174"/>
      <c r="G125" s="175"/>
      <c r="H125" s="69"/>
      <c r="J125" s="333"/>
      <c r="K125" s="337"/>
      <c r="L125" s="337"/>
      <c r="M125" s="337"/>
      <c r="N125" s="337"/>
      <c r="O125" s="338"/>
    </row>
    <row r="126" spans="2:16">
      <c r="B126" s="69"/>
      <c r="C126" s="173"/>
      <c r="D126" s="174"/>
      <c r="E126" s="174"/>
      <c r="F126" s="174"/>
      <c r="G126" s="175"/>
      <c r="H126" s="69"/>
      <c r="J126" s="333"/>
      <c r="K126" s="337"/>
      <c r="L126" s="337"/>
      <c r="M126" s="337"/>
      <c r="N126" s="337"/>
      <c r="O126" s="338"/>
    </row>
    <row r="127" spans="2:16">
      <c r="B127" s="69"/>
      <c r="C127" s="173"/>
      <c r="D127" s="174"/>
      <c r="E127" s="174"/>
      <c r="F127" s="174"/>
      <c r="G127" s="175"/>
      <c r="H127" s="69"/>
      <c r="J127" s="333"/>
      <c r="K127" s="337"/>
      <c r="L127" s="337"/>
      <c r="M127" s="337"/>
      <c r="N127" s="337"/>
      <c r="O127" s="338"/>
    </row>
    <row r="128" spans="2:16">
      <c r="B128" s="69"/>
      <c r="C128" s="173"/>
      <c r="D128" s="174"/>
      <c r="E128" s="174"/>
      <c r="F128" s="174"/>
      <c r="G128" s="175"/>
      <c r="H128" s="69"/>
      <c r="J128" s="333"/>
      <c r="K128" s="337"/>
      <c r="L128" s="337"/>
      <c r="M128" s="337"/>
      <c r="N128" s="337"/>
      <c r="O128" s="338"/>
    </row>
    <row r="129" spans="2:15">
      <c r="B129" s="69"/>
      <c r="C129" s="173"/>
      <c r="D129" s="174"/>
      <c r="E129" s="174"/>
      <c r="F129" s="174"/>
      <c r="G129" s="175"/>
      <c r="H129" s="69"/>
      <c r="J129" s="333"/>
      <c r="K129" s="337"/>
      <c r="L129" s="337"/>
      <c r="M129" s="337"/>
      <c r="N129" s="337"/>
      <c r="O129" s="338"/>
    </row>
    <row r="130" spans="2:15">
      <c r="B130" s="69"/>
      <c r="C130" s="173"/>
      <c r="D130" s="174"/>
      <c r="E130" s="174"/>
      <c r="F130" s="174"/>
      <c r="G130" s="175"/>
      <c r="H130" s="69"/>
      <c r="J130" s="333"/>
      <c r="K130" s="337"/>
      <c r="L130" s="337"/>
      <c r="M130" s="337"/>
      <c r="N130" s="337"/>
      <c r="O130" s="338"/>
    </row>
    <row r="131" spans="2:15">
      <c r="B131" s="69"/>
      <c r="C131" s="173"/>
      <c r="D131" s="174"/>
      <c r="E131" s="174"/>
      <c r="F131" s="174"/>
      <c r="G131" s="175"/>
      <c r="H131" s="69"/>
      <c r="J131" s="333"/>
      <c r="K131" s="337"/>
      <c r="L131" s="337"/>
      <c r="M131" s="337"/>
      <c r="N131" s="337"/>
      <c r="O131" s="338"/>
    </row>
    <row r="132" spans="2:15">
      <c r="B132" s="69"/>
      <c r="C132" s="173"/>
      <c r="D132" s="174"/>
      <c r="E132" s="174"/>
      <c r="F132" s="174"/>
      <c r="G132" s="175"/>
      <c r="H132" s="69"/>
      <c r="J132" s="333"/>
      <c r="K132" s="337"/>
      <c r="L132" s="337"/>
      <c r="M132" s="337"/>
      <c r="N132" s="337"/>
      <c r="O132" s="338"/>
    </row>
    <row r="133" spans="2:15" ht="15" thickBot="1">
      <c r="B133" s="69"/>
      <c r="C133" s="176"/>
      <c r="D133" s="177"/>
      <c r="E133" s="177"/>
      <c r="F133" s="177"/>
      <c r="G133" s="178"/>
      <c r="H133" s="69"/>
      <c r="J133" s="334"/>
      <c r="K133" s="339"/>
      <c r="L133" s="339"/>
      <c r="M133" s="339"/>
      <c r="N133" s="339"/>
      <c r="O133" s="340"/>
    </row>
    <row r="134" spans="2:15">
      <c r="B134" s="69"/>
      <c r="C134" s="69"/>
      <c r="D134" s="69"/>
      <c r="E134" s="69"/>
      <c r="F134" s="69"/>
      <c r="G134" s="69"/>
      <c r="H134" s="69"/>
    </row>
    <row r="135" spans="2:15">
      <c r="B135" s="69"/>
      <c r="C135" s="69" t="s">
        <v>510</v>
      </c>
      <c r="D135" s="69"/>
      <c r="E135" s="69"/>
      <c r="F135" s="69"/>
      <c r="G135" s="69"/>
      <c r="H135" s="69"/>
    </row>
    <row r="136" spans="2:15">
      <c r="B136" s="69"/>
      <c r="C136" s="69"/>
      <c r="D136" s="69"/>
      <c r="E136" s="69"/>
      <c r="F136" s="69"/>
      <c r="G136" s="69"/>
      <c r="H136" s="69"/>
    </row>
    <row r="137" spans="2:15">
      <c r="B137" s="69"/>
      <c r="C137" s="69"/>
      <c r="D137" s="69"/>
      <c r="E137" s="69"/>
      <c r="F137" s="69"/>
      <c r="G137" s="69"/>
      <c r="H137" s="69"/>
    </row>
    <row r="138" spans="2:15">
      <c r="B138" s="69"/>
      <c r="C138" s="69"/>
      <c r="D138" s="69"/>
      <c r="E138" s="69"/>
      <c r="F138" s="69"/>
      <c r="G138" s="69"/>
      <c r="H138" s="69"/>
    </row>
    <row r="139" spans="2:15">
      <c r="B139" s="69"/>
      <c r="C139" s="69"/>
      <c r="D139" s="69"/>
      <c r="E139" s="69"/>
      <c r="F139" s="69"/>
      <c r="G139" s="69"/>
      <c r="H139" s="69"/>
    </row>
    <row r="140" spans="2:15">
      <c r="B140" s="69"/>
      <c r="C140" s="69"/>
      <c r="D140" s="69"/>
      <c r="E140" s="69"/>
      <c r="F140" s="69"/>
      <c r="G140" s="69"/>
      <c r="H140" s="69"/>
    </row>
    <row r="141" spans="2:15">
      <c r="B141" s="69"/>
      <c r="C141" s="69"/>
      <c r="D141" s="69"/>
      <c r="E141" s="69"/>
      <c r="F141" s="69"/>
      <c r="G141" s="69"/>
      <c r="H141" s="69"/>
    </row>
    <row r="142" spans="2:15">
      <c r="B142" s="69"/>
      <c r="C142" s="69"/>
      <c r="D142" s="69"/>
      <c r="E142" s="69"/>
      <c r="F142" s="69"/>
      <c r="G142" s="69"/>
      <c r="H142" s="69"/>
    </row>
    <row r="143" spans="2:15">
      <c r="B143" s="69"/>
      <c r="C143" s="69"/>
      <c r="D143" s="69"/>
      <c r="E143" s="69"/>
      <c r="F143" s="69"/>
      <c r="G143" s="69"/>
      <c r="H143" s="69"/>
    </row>
    <row r="144" spans="2:15">
      <c r="B144" s="69"/>
      <c r="C144" s="69"/>
      <c r="D144" s="69"/>
      <c r="E144" s="69"/>
      <c r="F144" s="69"/>
      <c r="G144" s="69"/>
      <c r="H144" s="69"/>
    </row>
    <row r="145" spans="2:8">
      <c r="B145" s="69"/>
      <c r="C145" s="69"/>
      <c r="D145" s="69"/>
      <c r="E145" s="69"/>
      <c r="F145" s="69"/>
      <c r="G145" s="69"/>
      <c r="H145" s="69"/>
    </row>
    <row r="155" spans="2:8">
      <c r="C155" s="106" t="s">
        <v>511</v>
      </c>
    </row>
    <row r="175" spans="3:3">
      <c r="C175" s="106" t="s">
        <v>512</v>
      </c>
    </row>
  </sheetData>
  <mergeCells count="45">
    <mergeCell ref="G33:G34"/>
    <mergeCell ref="B31:F31"/>
    <mergeCell ref="B32:F32"/>
    <mergeCell ref="B33:C34"/>
    <mergeCell ref="D26:E26"/>
    <mergeCell ref="F33:F34"/>
    <mergeCell ref="A6:H6"/>
    <mergeCell ref="E9:G9"/>
    <mergeCell ref="B20:G20"/>
    <mergeCell ref="B14:F14"/>
    <mergeCell ref="B16:F16"/>
    <mergeCell ref="B15:F15"/>
    <mergeCell ref="C24:F24"/>
    <mergeCell ref="C25:F25"/>
    <mergeCell ref="F64:G64"/>
    <mergeCell ref="F58:G58"/>
    <mergeCell ref="F60:G60"/>
    <mergeCell ref="F62:G62"/>
    <mergeCell ref="F63:G63"/>
    <mergeCell ref="F61:G61"/>
    <mergeCell ref="F59:G59"/>
    <mergeCell ref="B53:C53"/>
    <mergeCell ref="D53:E53"/>
    <mergeCell ref="B51:F51"/>
    <mergeCell ref="B52:F52"/>
    <mergeCell ref="D27:E27"/>
    <mergeCell ref="D33:E33"/>
    <mergeCell ref="D34:E34"/>
    <mergeCell ref="F68:G68"/>
    <mergeCell ref="F90:G90"/>
    <mergeCell ref="F65:G65"/>
    <mergeCell ref="F66:G66"/>
    <mergeCell ref="F67:G67"/>
    <mergeCell ref="K117:P117"/>
    <mergeCell ref="J119:J133"/>
    <mergeCell ref="K119:O133"/>
    <mergeCell ref="K15:P15"/>
    <mergeCell ref="K24:P24"/>
    <mergeCell ref="K25:P25"/>
    <mergeCell ref="J101:J115"/>
    <mergeCell ref="K101:O115"/>
    <mergeCell ref="K99:P99"/>
    <mergeCell ref="J59:J90"/>
    <mergeCell ref="K59:K90"/>
    <mergeCell ref="K92:P92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ignoredErrors>
    <ignoredError sqref="A7:A9 A10:A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14"/>
  <sheetViews>
    <sheetView view="pageBreakPreview" topLeftCell="D6" zoomScale="90" zoomScaleNormal="100" zoomScaleSheetLayoutView="90" workbookViewId="0">
      <selection activeCell="C79" sqref="C79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9.1796875" style="106"/>
    <col min="8" max="9" width="1.1796875" style="106" customWidth="1"/>
    <col min="10" max="13" width="12.7265625" customWidth="1"/>
    <col min="14" max="16" width="17.453125" style="216" customWidth="1"/>
    <col min="17" max="17" width="32.7265625" customWidth="1"/>
    <col min="18" max="18" width="32" customWidth="1"/>
    <col min="19" max="19" width="58.7265625" customWidth="1"/>
    <col min="20" max="20" width="31.453125" customWidth="1"/>
    <col min="21" max="21" width="59.453125" customWidth="1"/>
    <col min="22" max="22" width="22.7265625" customWidth="1"/>
    <col min="23" max="23" width="23.453125" customWidth="1"/>
  </cols>
  <sheetData>
    <row r="1" spans="1:22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22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152</v>
      </c>
      <c r="G2" s="69"/>
      <c r="H2" s="69"/>
      <c r="I2" s="69"/>
      <c r="M2" s="219" t="s">
        <v>292</v>
      </c>
    </row>
    <row r="3" spans="1:22">
      <c r="B3" s="69"/>
      <c r="C3" s="69"/>
      <c r="D3" s="69"/>
      <c r="E3" s="69"/>
      <c r="F3" s="69"/>
      <c r="G3" s="69"/>
      <c r="H3" s="69"/>
      <c r="I3" s="69"/>
      <c r="M3" s="221" t="s">
        <v>274</v>
      </c>
      <c r="N3" s="221" t="s">
        <v>275</v>
      </c>
      <c r="O3" s="221" t="s">
        <v>274</v>
      </c>
      <c r="P3" s="221" t="s">
        <v>278</v>
      </c>
      <c r="Q3" s="221" t="s">
        <v>276</v>
      </c>
      <c r="R3" s="221" t="s">
        <v>277</v>
      </c>
      <c r="S3" s="221" t="s">
        <v>297</v>
      </c>
      <c r="T3" s="221" t="s">
        <v>291</v>
      </c>
      <c r="U3" s="221" t="s">
        <v>298</v>
      </c>
      <c r="V3" s="221" t="s">
        <v>291</v>
      </c>
    </row>
    <row r="4" spans="1:22">
      <c r="B4" s="69"/>
      <c r="C4" s="69"/>
      <c r="D4" s="69"/>
      <c r="E4" s="69"/>
      <c r="F4" s="69"/>
      <c r="G4" s="69"/>
      <c r="H4" s="69"/>
      <c r="I4" s="69"/>
      <c r="M4" s="215" t="s">
        <v>279</v>
      </c>
      <c r="N4" s="220">
        <v>43520</v>
      </c>
      <c r="O4" s="215" t="s">
        <v>283</v>
      </c>
      <c r="P4" s="220">
        <v>43884</v>
      </c>
      <c r="Q4" s="220">
        <f>N4+30</f>
        <v>43550</v>
      </c>
      <c r="R4" s="220">
        <f>P4+30</f>
        <v>43914</v>
      </c>
      <c r="S4" s="220">
        <f>Q4+180</f>
        <v>43730</v>
      </c>
      <c r="T4" s="220" t="s">
        <v>287</v>
      </c>
      <c r="U4" s="220">
        <f>R4+180</f>
        <v>44094</v>
      </c>
      <c r="V4" s="220" t="s">
        <v>288</v>
      </c>
    </row>
    <row r="5" spans="1:22">
      <c r="B5" s="69"/>
      <c r="C5" s="69"/>
      <c r="D5" s="69"/>
      <c r="E5" s="69"/>
      <c r="F5" s="69"/>
      <c r="G5" s="69"/>
      <c r="H5" s="69"/>
      <c r="I5" s="69"/>
      <c r="M5" s="215" t="s">
        <v>280</v>
      </c>
      <c r="N5" s="220">
        <v>43646</v>
      </c>
      <c r="O5" s="215" t="s">
        <v>284</v>
      </c>
      <c r="P5" s="220">
        <v>44010</v>
      </c>
      <c r="Q5" s="220">
        <f>N5+30</f>
        <v>43676</v>
      </c>
      <c r="R5" s="220">
        <f>P5+30</f>
        <v>44040</v>
      </c>
      <c r="S5" s="220">
        <f t="shared" ref="S5:S7" si="0">Q5+180</f>
        <v>43856</v>
      </c>
      <c r="T5" s="220" t="s">
        <v>290</v>
      </c>
      <c r="U5" s="220">
        <f>R5+180</f>
        <v>44220</v>
      </c>
      <c r="V5" s="220" t="s">
        <v>289</v>
      </c>
    </row>
    <row r="6" spans="1:22">
      <c r="B6" s="69"/>
      <c r="C6" s="69"/>
      <c r="D6" s="69"/>
      <c r="E6" s="69"/>
      <c r="F6" s="69"/>
      <c r="G6" s="69"/>
      <c r="H6" s="69"/>
      <c r="I6" s="69"/>
      <c r="M6" s="215" t="s">
        <v>281</v>
      </c>
      <c r="N6" s="220">
        <v>43681</v>
      </c>
      <c r="O6" s="215" t="s">
        <v>285</v>
      </c>
      <c r="P6" s="220">
        <v>44059</v>
      </c>
      <c r="Q6" s="220">
        <f>N6+30</f>
        <v>43711</v>
      </c>
      <c r="R6" s="220">
        <f>P6+30</f>
        <v>44089</v>
      </c>
      <c r="S6" s="220">
        <f t="shared" si="0"/>
        <v>43891</v>
      </c>
      <c r="T6" s="220" t="s">
        <v>290</v>
      </c>
      <c r="U6" s="220">
        <f>R6+180</f>
        <v>44269</v>
      </c>
      <c r="V6" s="220" t="s">
        <v>289</v>
      </c>
    </row>
    <row r="7" spans="1:22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  <c r="M7" s="215" t="s">
        <v>282</v>
      </c>
      <c r="N7" s="220">
        <v>43772</v>
      </c>
      <c r="O7" s="215" t="s">
        <v>286</v>
      </c>
      <c r="P7" s="220">
        <v>44143</v>
      </c>
      <c r="Q7" s="220">
        <f>N7+30</f>
        <v>43802</v>
      </c>
      <c r="R7" s="220">
        <f>P7+30</f>
        <v>44173</v>
      </c>
      <c r="S7" s="220">
        <f t="shared" si="0"/>
        <v>43982</v>
      </c>
      <c r="T7" s="220" t="s">
        <v>290</v>
      </c>
      <c r="U7" s="220">
        <f>R7+180</f>
        <v>44353</v>
      </c>
      <c r="V7" s="220" t="s">
        <v>289</v>
      </c>
    </row>
    <row r="8" spans="1:22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  <c r="N8" s="217"/>
      <c r="O8" s="217"/>
      <c r="P8" s="217"/>
    </row>
    <row r="9" spans="1:22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FR.13-E2'!B28</f>
        <v>2</v>
      </c>
      <c r="F9" s="71"/>
      <c r="G9" s="71"/>
      <c r="H9" s="71"/>
      <c r="I9" s="71"/>
      <c r="N9" s="217"/>
      <c r="O9" s="217"/>
      <c r="P9" s="217"/>
    </row>
    <row r="10" spans="1:22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FR.13-E2'!C28</f>
        <v>Persentase lulusan yang mendapat pekerjaan kurang dari 6 bulan per Prodi</v>
      </c>
      <c r="F10" s="357"/>
      <c r="G10" s="357"/>
      <c r="H10" s="74"/>
      <c r="I10" s="74"/>
      <c r="N10" s="217"/>
      <c r="O10" s="217"/>
      <c r="P10" s="217"/>
    </row>
    <row r="11" spans="1:22" s="14" customFormat="1">
      <c r="A11" s="70" t="s">
        <v>20</v>
      </c>
      <c r="B11" s="71" t="s">
        <v>65</v>
      </c>
      <c r="C11" s="71"/>
      <c r="D11" s="72" t="s">
        <v>13</v>
      </c>
      <c r="E11" s="71" t="s">
        <v>66</v>
      </c>
      <c r="F11" s="71"/>
      <c r="G11" s="71"/>
      <c r="H11" s="71"/>
      <c r="I11" s="71"/>
      <c r="N11" s="217"/>
      <c r="O11" s="217"/>
      <c r="P11" s="217"/>
    </row>
    <row r="12" spans="1:22" s="14" customFormat="1">
      <c r="A12" s="70" t="s">
        <v>21</v>
      </c>
      <c r="B12" s="71" t="s">
        <v>16</v>
      </c>
      <c r="C12" s="71"/>
      <c r="D12" s="72" t="s">
        <v>13</v>
      </c>
      <c r="E12" s="71" t="s">
        <v>293</v>
      </c>
      <c r="F12" s="71"/>
      <c r="G12" s="71"/>
      <c r="H12" s="71"/>
      <c r="I12" s="71"/>
      <c r="N12" s="217"/>
      <c r="O12" s="217"/>
      <c r="P12" s="217"/>
    </row>
    <row r="13" spans="1:22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22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22" ht="24.75" customHeight="1" thickTop="1" thickBot="1">
      <c r="B15" s="361" t="s">
        <v>17</v>
      </c>
      <c r="C15" s="362"/>
      <c r="D15" s="362"/>
      <c r="E15" s="362"/>
      <c r="F15" s="362"/>
      <c r="G15" s="75">
        <f>'LPLK FR.13-E2'!I28</f>
        <v>0.1</v>
      </c>
      <c r="H15" s="69"/>
      <c r="I15" s="69"/>
    </row>
    <row r="16" spans="1:22" ht="24.75" customHeight="1" thickTop="1" thickBot="1">
      <c r="B16" s="361" t="s">
        <v>18</v>
      </c>
      <c r="C16" s="362"/>
      <c r="D16" s="362"/>
      <c r="E16" s="362"/>
      <c r="F16" s="362"/>
      <c r="G16" s="75">
        <f>'LPLK FR.13-E2'!J28</f>
        <v>0.11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61.5" customHeight="1" thickTop="1" thickBot="1">
      <c r="B20" s="358" t="str">
        <f>'LPLK FR.13-E2'!O28</f>
        <v>Jumlah Lulusan wisuda 112, 113, dan 114 Tahun 2019 dan lulusan wisuda 115 tahun 2020 yang bekerja dengan masa tunggu maksimal 6 bulan setelah kelulusan : Jumlah total lulusan tahun 2019 dan 2020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34.5" customHeight="1" thickTop="1" thickBot="1">
      <c r="B24" s="78" t="s">
        <v>68</v>
      </c>
      <c r="C24" s="344" t="s">
        <v>296</v>
      </c>
      <c r="D24" s="344"/>
      <c r="E24" s="344"/>
      <c r="F24" s="345"/>
      <c r="G24" s="155">
        <v>28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21.75" customHeight="1" thickTop="1" thickBot="1">
      <c r="B25" s="136" t="s">
        <v>69</v>
      </c>
      <c r="C25" s="344" t="s">
        <v>295</v>
      </c>
      <c r="D25" s="344"/>
      <c r="E25" s="344"/>
      <c r="F25" s="345"/>
      <c r="G25" s="155">
        <v>158</v>
      </c>
      <c r="H25" s="69"/>
      <c r="I25" s="69"/>
      <c r="J25" s="146" t="s">
        <v>131</v>
      </c>
      <c r="K25" s="330" t="s">
        <v>147</v>
      </c>
      <c r="L25" s="330"/>
      <c r="M25" s="330"/>
      <c r="N25" s="330"/>
      <c r="O25" s="330"/>
      <c r="P25" s="331"/>
    </row>
    <row r="26" spans="1:16" ht="18" customHeight="1" thickTop="1">
      <c r="B26" s="81"/>
      <c r="C26" s="82"/>
      <c r="D26" s="354" t="s">
        <v>70</v>
      </c>
      <c r="E26" s="354"/>
      <c r="F26" s="370" t="s">
        <v>25</v>
      </c>
      <c r="G26" s="363">
        <f>G24/G25</f>
        <v>0.17721518987341772</v>
      </c>
      <c r="H26" s="69"/>
      <c r="I26" s="69"/>
      <c r="L26" s="13"/>
    </row>
    <row r="27" spans="1:16" ht="18" customHeight="1" thickBot="1">
      <c r="B27" s="114"/>
      <c r="C27" s="115"/>
      <c r="D27" s="355" t="s">
        <v>71</v>
      </c>
      <c r="E27" s="355"/>
      <c r="F27" s="371"/>
      <c r="G27" s="375"/>
      <c r="H27" s="69"/>
      <c r="I27" s="69"/>
      <c r="L27" s="13"/>
    </row>
    <row r="28" spans="1:16" ht="8.25" customHeight="1">
      <c r="B28" s="76"/>
      <c r="C28" s="76"/>
      <c r="D28" s="76"/>
      <c r="E28" s="76"/>
      <c r="F28" s="76"/>
      <c r="G28" s="77"/>
      <c r="H28" s="69"/>
      <c r="I28" s="69"/>
      <c r="L28" s="13"/>
    </row>
    <row r="29" spans="1:16">
      <c r="A29" s="70" t="s">
        <v>26</v>
      </c>
      <c r="B29" s="84" t="s">
        <v>67</v>
      </c>
      <c r="C29" s="84"/>
      <c r="D29" s="72" t="s">
        <v>13</v>
      </c>
      <c r="E29" s="69"/>
      <c r="F29" s="69"/>
      <c r="G29" s="69"/>
      <c r="H29" s="69"/>
      <c r="I29" s="69"/>
    </row>
    <row r="30" spans="1:16" ht="8.25" customHeight="1" thickBot="1">
      <c r="B30" s="69"/>
      <c r="C30" s="69"/>
      <c r="D30" s="69"/>
      <c r="E30" s="69"/>
      <c r="F30" s="69"/>
      <c r="G30" s="69"/>
      <c r="H30" s="69"/>
      <c r="I30" s="69"/>
    </row>
    <row r="31" spans="1:16" ht="24" customHeight="1" thickTop="1" thickBot="1">
      <c r="B31" s="351" t="s">
        <v>74</v>
      </c>
      <c r="C31" s="352"/>
      <c r="D31" s="352"/>
      <c r="E31" s="352"/>
      <c r="F31" s="352"/>
      <c r="G31" s="75">
        <f>G26</f>
        <v>0.17721518987341772</v>
      </c>
      <c r="H31" s="69"/>
      <c r="I31" s="69"/>
    </row>
    <row r="32" spans="1:16" ht="24" customHeight="1" thickTop="1" thickBot="1">
      <c r="B32" s="351" t="s">
        <v>11</v>
      </c>
      <c r="C32" s="352"/>
      <c r="D32" s="352"/>
      <c r="E32" s="352"/>
      <c r="F32" s="352"/>
      <c r="G32" s="85">
        <f>G15</f>
        <v>0.1</v>
      </c>
      <c r="H32" s="69"/>
      <c r="I32" s="69"/>
    </row>
    <row r="33" spans="1:12" ht="19.5" customHeight="1" thickTop="1">
      <c r="B33" s="365" t="s">
        <v>77</v>
      </c>
      <c r="C33" s="366"/>
      <c r="D33" s="354" t="str">
        <f>B31</f>
        <v>Realisasi Kinerja</v>
      </c>
      <c r="E33" s="354"/>
      <c r="F33" s="370" t="s">
        <v>25</v>
      </c>
      <c r="G33" s="363">
        <f>(G31/G32)*100%</f>
        <v>1.7721518987341771</v>
      </c>
      <c r="H33" s="69"/>
      <c r="I33" s="69"/>
      <c r="L33" s="13"/>
    </row>
    <row r="34" spans="1:12" ht="19.5" customHeight="1" thickBot="1">
      <c r="B34" s="367"/>
      <c r="C34" s="368"/>
      <c r="D34" s="355" t="str">
        <f>B32</f>
        <v>Target</v>
      </c>
      <c r="E34" s="355"/>
      <c r="F34" s="371"/>
      <c r="G34" s="364"/>
      <c r="H34" s="69"/>
      <c r="I34" s="69"/>
      <c r="L34" s="13"/>
    </row>
    <row r="35" spans="1:12" ht="8.25" customHeight="1" thickTop="1">
      <c r="B35" s="76"/>
      <c r="C35" s="76"/>
      <c r="D35" s="76"/>
      <c r="E35" s="76"/>
      <c r="F35" s="76"/>
      <c r="G35" s="77"/>
      <c r="H35" s="69"/>
      <c r="I35" s="69"/>
      <c r="L35" s="13"/>
    </row>
    <row r="36" spans="1:12">
      <c r="A36" s="70" t="s">
        <v>29</v>
      </c>
      <c r="B36" s="84" t="s">
        <v>75</v>
      </c>
      <c r="C36" s="84"/>
      <c r="D36" s="72" t="s">
        <v>13</v>
      </c>
      <c r="E36" s="69"/>
      <c r="F36" s="69"/>
      <c r="G36" s="69"/>
      <c r="H36" s="69"/>
      <c r="I36" s="69"/>
    </row>
    <row r="37" spans="1:12" ht="8.25" customHeight="1" thickBot="1">
      <c r="B37" s="69"/>
      <c r="C37" s="69"/>
      <c r="D37" s="69"/>
      <c r="E37" s="69"/>
      <c r="F37" s="69"/>
      <c r="G37" s="69"/>
      <c r="H37" s="69"/>
      <c r="I37" s="69"/>
    </row>
    <row r="38" spans="1:12" ht="25" customHeight="1" thickTop="1" thickBot="1">
      <c r="B38" s="86" t="s">
        <v>100</v>
      </c>
      <c r="C38" s="87"/>
      <c r="D38" s="87"/>
      <c r="E38" s="87"/>
      <c r="F38" s="88"/>
      <c r="G38" s="89">
        <f>G33</f>
        <v>1.7721518987341771</v>
      </c>
      <c r="H38" s="69"/>
      <c r="I38" s="69"/>
    </row>
    <row r="39" spans="1:12" ht="24.75" customHeight="1" thickTop="1" thickBot="1">
      <c r="B39" s="81" t="s">
        <v>27</v>
      </c>
      <c r="C39" s="82"/>
      <c r="D39" s="82"/>
      <c r="E39" s="82"/>
      <c r="F39" s="79" t="s">
        <v>101</v>
      </c>
      <c r="G39" s="90" t="s">
        <v>28</v>
      </c>
      <c r="H39" s="69"/>
      <c r="I39" s="69"/>
    </row>
    <row r="40" spans="1:12" ht="15" thickTop="1">
      <c r="B40" s="91" t="s">
        <v>117</v>
      </c>
      <c r="C40" s="92"/>
      <c r="D40" s="92"/>
      <c r="E40" s="92"/>
      <c r="F40" s="93">
        <v>0</v>
      </c>
      <c r="G40" s="94">
        <v>0</v>
      </c>
      <c r="H40" s="69"/>
      <c r="I40" s="69"/>
    </row>
    <row r="41" spans="1:12">
      <c r="B41" s="91" t="s">
        <v>118</v>
      </c>
      <c r="C41" s="92"/>
      <c r="D41" s="92"/>
      <c r="E41" s="92"/>
      <c r="F41" s="93">
        <v>0.3</v>
      </c>
      <c r="G41" s="94">
        <v>0.5</v>
      </c>
      <c r="H41" s="69"/>
      <c r="I41" s="69"/>
    </row>
    <row r="42" spans="1:12" ht="15" customHeight="1">
      <c r="B42" s="91" t="s">
        <v>119</v>
      </c>
      <c r="C42" s="92"/>
      <c r="D42" s="92"/>
      <c r="E42" s="92"/>
      <c r="F42" s="93">
        <v>0.5</v>
      </c>
      <c r="G42" s="94">
        <v>1</v>
      </c>
      <c r="H42" s="69"/>
      <c r="I42" s="69"/>
    </row>
    <row r="43" spans="1:12" ht="15" customHeight="1">
      <c r="B43" s="91" t="s">
        <v>120</v>
      </c>
      <c r="C43" s="92"/>
      <c r="D43" s="92"/>
      <c r="E43" s="92"/>
      <c r="F43" s="93">
        <v>0.75</v>
      </c>
      <c r="G43" s="94">
        <v>1.1000000000000001</v>
      </c>
      <c r="H43" s="69"/>
      <c r="I43" s="69"/>
    </row>
    <row r="44" spans="1:12">
      <c r="B44" s="91" t="s">
        <v>121</v>
      </c>
      <c r="C44" s="92"/>
      <c r="D44" s="92"/>
      <c r="E44" s="92"/>
      <c r="F44" s="93">
        <v>0.9</v>
      </c>
      <c r="G44" s="94">
        <v>1.1000000000000001</v>
      </c>
      <c r="H44" s="69"/>
      <c r="I44" s="69"/>
    </row>
    <row r="45" spans="1:12">
      <c r="B45" s="91" t="s">
        <v>123</v>
      </c>
      <c r="C45" s="92"/>
      <c r="D45" s="92"/>
      <c r="E45" s="92"/>
      <c r="F45" s="93">
        <v>1</v>
      </c>
      <c r="G45" s="94">
        <v>1.1000000000000001</v>
      </c>
      <c r="H45" s="69"/>
      <c r="I45" s="69"/>
    </row>
    <row r="46" spans="1:12" ht="15" thickBot="1">
      <c r="B46" s="91" t="s">
        <v>122</v>
      </c>
      <c r="C46" s="92"/>
      <c r="D46" s="92"/>
      <c r="E46" s="92"/>
      <c r="F46" s="95">
        <v>1</v>
      </c>
      <c r="G46" s="94">
        <v>1.1000000000000001</v>
      </c>
      <c r="H46" s="69"/>
      <c r="I46" s="69"/>
    </row>
    <row r="47" spans="1:12" ht="25" customHeight="1" thickTop="1" thickBot="1">
      <c r="B47" s="107" t="s">
        <v>76</v>
      </c>
      <c r="C47" s="96"/>
      <c r="D47" s="87"/>
      <c r="E47" s="87"/>
      <c r="F47" s="90"/>
      <c r="G47" s="97">
        <f>IF(G38=F40,G40,IF(G38&lt;=F41,G41,IF(G38&lt;=F42,G42,IF(G38&lt;=F43,G43,IF(G38&lt;=F44,G44,IF(G38&lt;=F45,G45,IF(G38&gt;F46,G46)))))))</f>
        <v>1.1000000000000001</v>
      </c>
      <c r="H47" s="69"/>
      <c r="I47" s="69"/>
    </row>
    <row r="48" spans="1:12" ht="8.25" customHeight="1" thickTop="1">
      <c r="B48" s="76"/>
      <c r="C48" s="76"/>
      <c r="D48" s="76"/>
      <c r="E48" s="76"/>
      <c r="F48" s="76"/>
      <c r="G48" s="77"/>
      <c r="H48" s="69"/>
      <c r="I48" s="69"/>
      <c r="L48" s="13"/>
    </row>
    <row r="49" spans="1:23">
      <c r="A49" s="70" t="s">
        <v>32</v>
      </c>
      <c r="B49" s="84" t="s">
        <v>30</v>
      </c>
      <c r="C49" s="84"/>
      <c r="D49" s="72" t="s">
        <v>13</v>
      </c>
      <c r="E49" s="69"/>
      <c r="F49" s="69"/>
      <c r="G49" s="69"/>
      <c r="H49" s="69"/>
      <c r="I49" s="69"/>
    </row>
    <row r="50" spans="1:23" ht="8.25" customHeight="1" thickBot="1">
      <c r="B50" s="69"/>
      <c r="C50" s="69"/>
      <c r="D50" s="69"/>
      <c r="E50" s="69"/>
      <c r="F50" s="69"/>
      <c r="G50" s="69"/>
      <c r="H50" s="69"/>
      <c r="I50" s="69"/>
    </row>
    <row r="51" spans="1:23" ht="25" customHeight="1" thickTop="1" thickBot="1">
      <c r="B51" s="351" t="s">
        <v>76</v>
      </c>
      <c r="C51" s="352"/>
      <c r="D51" s="352"/>
      <c r="E51" s="352"/>
      <c r="F51" s="352"/>
      <c r="G51" s="75">
        <f>G47</f>
        <v>1.1000000000000001</v>
      </c>
      <c r="H51" s="69"/>
      <c r="I51" s="69"/>
    </row>
    <row r="52" spans="1:23" ht="25" customHeight="1" thickTop="1" thickBot="1">
      <c r="B52" s="351" t="s">
        <v>5</v>
      </c>
      <c r="C52" s="352"/>
      <c r="D52" s="352"/>
      <c r="E52" s="352"/>
      <c r="F52" s="352"/>
      <c r="G52" s="75">
        <f>G16</f>
        <v>0.11</v>
      </c>
      <c r="H52" s="69"/>
      <c r="I52" s="69"/>
    </row>
    <row r="53" spans="1:23" s="15" customFormat="1" ht="25" customHeight="1" thickTop="1" thickBot="1">
      <c r="A53" s="98"/>
      <c r="B53" s="348" t="s">
        <v>31</v>
      </c>
      <c r="C53" s="349"/>
      <c r="D53" s="350" t="s">
        <v>78</v>
      </c>
      <c r="E53" s="350"/>
      <c r="F53" s="108"/>
      <c r="G53" s="120">
        <f>G51*G52</f>
        <v>0.12100000000000001</v>
      </c>
      <c r="H53" s="99"/>
      <c r="I53" s="99"/>
      <c r="N53" s="218"/>
      <c r="O53" s="218"/>
      <c r="P53" s="218"/>
    </row>
    <row r="54" spans="1:23" ht="15" thickTop="1">
      <c r="B54" s="69"/>
      <c r="C54" s="69"/>
      <c r="D54" s="69"/>
      <c r="E54" s="69"/>
      <c r="F54" s="69"/>
      <c r="G54" s="69"/>
      <c r="H54" s="69"/>
      <c r="I54" s="69"/>
    </row>
    <row r="55" spans="1:23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  <c r="W55" s="216"/>
    </row>
    <row r="56" spans="1:23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23">
      <c r="B57" s="69"/>
      <c r="C57" s="69" t="s">
        <v>235</v>
      </c>
      <c r="D57" s="69"/>
      <c r="E57" s="69"/>
      <c r="F57" s="69"/>
      <c r="G57" s="69"/>
      <c r="H57" s="69"/>
      <c r="I57" s="69"/>
    </row>
    <row r="58" spans="1:23" s="16" customFormat="1" ht="48" customHeight="1" thickBot="1">
      <c r="A58" s="100"/>
      <c r="B58" s="101" t="s">
        <v>4</v>
      </c>
      <c r="C58" s="101" t="s">
        <v>8</v>
      </c>
      <c r="D58" s="101" t="s">
        <v>108</v>
      </c>
      <c r="E58" s="101" t="s">
        <v>236</v>
      </c>
      <c r="F58" s="123" t="s">
        <v>237</v>
      </c>
      <c r="G58" s="137" t="s">
        <v>238</v>
      </c>
      <c r="H58" s="102"/>
      <c r="I58" s="102"/>
    </row>
    <row r="59" spans="1:23" ht="28">
      <c r="B59" s="103">
        <v>1</v>
      </c>
      <c r="C59" s="104" t="s">
        <v>406</v>
      </c>
      <c r="D59" s="105"/>
      <c r="E59" s="105" t="s">
        <v>407</v>
      </c>
      <c r="F59" s="149" t="s">
        <v>408</v>
      </c>
      <c r="G59" s="148"/>
      <c r="H59" s="69"/>
      <c r="I59" s="69"/>
      <c r="J59" s="332" t="s">
        <v>131</v>
      </c>
      <c r="K59" s="336" t="s">
        <v>132</v>
      </c>
    </row>
    <row r="60" spans="1:23" ht="28">
      <c r="B60" s="103">
        <v>2</v>
      </c>
      <c r="C60" s="104" t="s">
        <v>409</v>
      </c>
      <c r="D60" s="105"/>
      <c r="E60" s="105" t="s">
        <v>410</v>
      </c>
      <c r="F60" s="149" t="s">
        <v>411</v>
      </c>
      <c r="G60" s="148"/>
      <c r="H60" s="69"/>
      <c r="I60" s="69"/>
      <c r="J60" s="333"/>
      <c r="K60" s="338"/>
    </row>
    <row r="61" spans="1:23" ht="28">
      <c r="B61" s="103">
        <v>3</v>
      </c>
      <c r="C61" s="104" t="s">
        <v>412</v>
      </c>
      <c r="D61" s="105"/>
      <c r="E61" s="105" t="s">
        <v>413</v>
      </c>
      <c r="F61" s="149" t="s">
        <v>414</v>
      </c>
      <c r="G61" s="148"/>
      <c r="H61" s="69"/>
      <c r="I61" s="69"/>
      <c r="J61" s="333"/>
      <c r="K61" s="338"/>
    </row>
    <row r="62" spans="1:23" ht="28">
      <c r="B62" s="103">
        <v>4</v>
      </c>
      <c r="C62" s="104" t="s">
        <v>415</v>
      </c>
      <c r="D62" s="105"/>
      <c r="E62" s="105" t="s">
        <v>416</v>
      </c>
      <c r="F62" s="149" t="s">
        <v>417</v>
      </c>
      <c r="G62" s="148"/>
      <c r="H62" s="69"/>
      <c r="I62" s="69"/>
      <c r="J62" s="333"/>
      <c r="K62" s="338"/>
    </row>
    <row r="63" spans="1:23" ht="28">
      <c r="B63" s="103">
        <v>5</v>
      </c>
      <c r="C63" s="104" t="s">
        <v>418</v>
      </c>
      <c r="D63" s="105"/>
      <c r="E63" s="105" t="s">
        <v>419</v>
      </c>
      <c r="F63" s="149" t="s">
        <v>411</v>
      </c>
      <c r="G63" s="148"/>
      <c r="H63" s="69"/>
      <c r="I63" s="69"/>
      <c r="J63" s="333"/>
      <c r="K63" s="338"/>
    </row>
    <row r="64" spans="1:23">
      <c r="B64" s="103">
        <v>6</v>
      </c>
      <c r="C64" s="104" t="s">
        <v>420</v>
      </c>
      <c r="D64" s="105"/>
      <c r="E64" s="105" t="s">
        <v>421</v>
      </c>
      <c r="F64" s="149" t="s">
        <v>422</v>
      </c>
      <c r="G64" s="148"/>
      <c r="H64" s="69"/>
      <c r="I64" s="69"/>
      <c r="J64" s="333"/>
      <c r="K64" s="338"/>
    </row>
    <row r="65" spans="1:16" ht="28">
      <c r="B65" s="103">
        <v>7</v>
      </c>
      <c r="C65" s="104" t="s">
        <v>423</v>
      </c>
      <c r="D65" s="105"/>
      <c r="E65" s="105" t="s">
        <v>421</v>
      </c>
      <c r="F65" s="149" t="s">
        <v>424</v>
      </c>
      <c r="G65" s="148"/>
      <c r="H65" s="69"/>
      <c r="I65" s="69"/>
      <c r="J65" s="333"/>
      <c r="K65" s="338"/>
    </row>
    <row r="66" spans="1:16" ht="28">
      <c r="B66" s="103">
        <v>8</v>
      </c>
      <c r="C66" s="104" t="s">
        <v>425</v>
      </c>
      <c r="D66" s="105"/>
      <c r="E66" s="105" t="s">
        <v>426</v>
      </c>
      <c r="F66" s="149" t="s">
        <v>427</v>
      </c>
      <c r="G66" s="148"/>
      <c r="H66" s="69"/>
      <c r="I66" s="69"/>
      <c r="J66" s="333"/>
      <c r="K66" s="338"/>
    </row>
    <row r="67" spans="1:16" ht="28">
      <c r="B67" s="103">
        <v>9</v>
      </c>
      <c r="C67" s="104" t="s">
        <v>428</v>
      </c>
      <c r="D67" s="105"/>
      <c r="E67" s="105" t="s">
        <v>430</v>
      </c>
      <c r="F67" s="149" t="s">
        <v>429</v>
      </c>
      <c r="G67" s="148"/>
      <c r="H67" s="69"/>
      <c r="I67" s="69"/>
      <c r="J67" s="333"/>
      <c r="K67" s="338"/>
    </row>
    <row r="68" spans="1:16" ht="28">
      <c r="B68" s="103">
        <v>10</v>
      </c>
      <c r="C68" s="104" t="s">
        <v>431</v>
      </c>
      <c r="D68" s="105"/>
      <c r="E68" s="105" t="s">
        <v>432</v>
      </c>
      <c r="F68" s="149" t="s">
        <v>433</v>
      </c>
      <c r="G68" s="148"/>
      <c r="H68" s="69"/>
      <c r="I68" s="69"/>
      <c r="J68" s="333"/>
      <c r="K68" s="338"/>
    </row>
    <row r="69" spans="1:16" ht="15" thickBot="1">
      <c r="B69" s="103">
        <v>11</v>
      </c>
      <c r="C69" s="372" t="s">
        <v>434</v>
      </c>
      <c r="D69" s="373"/>
      <c r="E69" s="373"/>
      <c r="F69" s="373"/>
      <c r="G69" s="374"/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240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239</v>
      </c>
      <c r="D73" s="69"/>
      <c r="E73" s="69"/>
      <c r="F73" s="69"/>
      <c r="G73" s="69"/>
      <c r="H73" s="69"/>
      <c r="I73" s="69"/>
    </row>
    <row r="74" spans="1:16">
      <c r="B74" s="69"/>
      <c r="C74" s="69" t="s">
        <v>188</v>
      </c>
      <c r="D74" s="69"/>
      <c r="E74" s="69"/>
      <c r="F74" s="69"/>
      <c r="G74" s="69"/>
      <c r="H74" s="69"/>
      <c r="I74" s="69"/>
    </row>
    <row r="75" spans="1:16">
      <c r="B75" s="69"/>
      <c r="C75" s="69"/>
      <c r="D75" s="69"/>
      <c r="E75" s="69"/>
      <c r="F75" s="69"/>
      <c r="G75" s="69"/>
      <c r="H75" s="69"/>
      <c r="I75" s="69"/>
    </row>
    <row r="76" spans="1:16">
      <c r="A76" s="70" t="s">
        <v>190</v>
      </c>
      <c r="B76" s="84" t="s">
        <v>191</v>
      </c>
      <c r="C76" s="84"/>
      <c r="D76" s="72" t="s">
        <v>13</v>
      </c>
      <c r="E76" s="69"/>
      <c r="F76" s="69"/>
      <c r="G76" s="69"/>
      <c r="H76" s="69"/>
      <c r="I76" s="69"/>
    </row>
    <row r="77" spans="1:16" ht="15" thickBot="1">
      <c r="B77" s="69"/>
      <c r="C77" s="69"/>
      <c r="D77" s="69"/>
      <c r="E77" s="69"/>
      <c r="F77" s="69"/>
      <c r="G77" s="69"/>
      <c r="H77" s="69"/>
      <c r="J77" s="147"/>
      <c r="K77" s="147"/>
    </row>
    <row r="78" spans="1:16" ht="15" thickBot="1">
      <c r="B78" s="69" t="s">
        <v>192</v>
      </c>
      <c r="C78" s="169" t="s">
        <v>513</v>
      </c>
      <c r="D78" s="69"/>
      <c r="E78" s="69"/>
      <c r="F78" s="69"/>
      <c r="G78" s="69"/>
      <c r="H78" s="69"/>
      <c r="J78" s="146" t="s">
        <v>131</v>
      </c>
      <c r="K78" s="330" t="s">
        <v>199</v>
      </c>
      <c r="L78" s="330"/>
      <c r="M78" s="330"/>
      <c r="N78" s="330"/>
      <c r="O78" s="330"/>
      <c r="P78" s="331"/>
    </row>
    <row r="79" spans="1:16" ht="15" thickBot="1">
      <c r="B79" s="69"/>
      <c r="C79" s="69"/>
      <c r="D79" s="69"/>
      <c r="E79" s="69"/>
      <c r="F79" s="69"/>
      <c r="G79" s="69"/>
      <c r="H79" s="69"/>
      <c r="J79" s="147"/>
      <c r="K79" s="147"/>
    </row>
    <row r="80" spans="1:16">
      <c r="B80" s="69"/>
      <c r="C80" s="170"/>
      <c r="D80" s="171"/>
      <c r="E80" s="171"/>
      <c r="F80" s="171"/>
      <c r="G80" s="172"/>
      <c r="H80" s="69"/>
      <c r="J80" s="332" t="s">
        <v>131</v>
      </c>
      <c r="K80" s="335" t="s">
        <v>198</v>
      </c>
      <c r="L80" s="335"/>
      <c r="M80" s="335"/>
      <c r="N80" s="335"/>
      <c r="O80" s="336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>
      <c r="B93" s="69"/>
      <c r="C93" s="173"/>
      <c r="D93" s="174"/>
      <c r="E93" s="174"/>
      <c r="F93" s="174"/>
      <c r="G93" s="175"/>
      <c r="H93" s="69"/>
      <c r="J93" s="333"/>
      <c r="K93" s="337"/>
      <c r="L93" s="337"/>
      <c r="M93" s="337"/>
      <c r="N93" s="337"/>
      <c r="O93" s="338"/>
    </row>
    <row r="94" spans="2:16" ht="15" thickBot="1">
      <c r="B94" s="69"/>
      <c r="C94" s="176"/>
      <c r="D94" s="177"/>
      <c r="E94" s="177"/>
      <c r="F94" s="177"/>
      <c r="G94" s="178"/>
      <c r="H94" s="69"/>
      <c r="J94" s="334"/>
      <c r="K94" s="339"/>
      <c r="L94" s="339"/>
      <c r="M94" s="339"/>
      <c r="N94" s="339"/>
      <c r="O94" s="340"/>
    </row>
    <row r="95" spans="2:16" ht="15" thickBot="1">
      <c r="B95" s="69"/>
      <c r="C95" s="69"/>
      <c r="D95" s="69"/>
      <c r="E95" s="69"/>
      <c r="F95" s="69"/>
      <c r="G95" s="69"/>
      <c r="H95" s="69"/>
      <c r="K95" s="147"/>
      <c r="L95" s="147"/>
      <c r="M95" s="147"/>
      <c r="N95" s="214"/>
      <c r="O95" s="214"/>
    </row>
    <row r="96" spans="2:16" ht="15" thickBot="1">
      <c r="B96" s="69" t="s">
        <v>197</v>
      </c>
      <c r="C96" s="169" t="s">
        <v>435</v>
      </c>
      <c r="D96" s="69"/>
      <c r="E96" s="69"/>
      <c r="F96" s="69"/>
      <c r="G96" s="69"/>
      <c r="H96" s="69"/>
      <c r="J96" s="146" t="s">
        <v>131</v>
      </c>
      <c r="K96" s="330" t="s">
        <v>199</v>
      </c>
      <c r="L96" s="330"/>
      <c r="M96" s="330"/>
      <c r="N96" s="330"/>
      <c r="O96" s="330"/>
      <c r="P96" s="331"/>
    </row>
    <row r="97" spans="2:15" ht="15" thickBot="1">
      <c r="B97" s="69"/>
      <c r="C97" s="69"/>
      <c r="D97" s="69"/>
      <c r="E97" s="69"/>
      <c r="F97" s="69"/>
      <c r="G97" s="69"/>
      <c r="H97" s="69"/>
      <c r="J97" s="147"/>
      <c r="K97" s="147"/>
    </row>
    <row r="98" spans="2:15">
      <c r="B98" s="69"/>
      <c r="C98" s="170"/>
      <c r="D98" s="171"/>
      <c r="E98" s="171"/>
      <c r="F98" s="171"/>
      <c r="G98" s="172"/>
      <c r="H98" s="69"/>
      <c r="J98" s="332" t="s">
        <v>131</v>
      </c>
      <c r="K98" s="335" t="s">
        <v>198</v>
      </c>
      <c r="L98" s="335"/>
      <c r="M98" s="335"/>
      <c r="N98" s="335"/>
      <c r="O98" s="336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>
      <c r="B111" s="69"/>
      <c r="C111" s="173"/>
      <c r="D111" s="174"/>
      <c r="E111" s="174"/>
      <c r="F111" s="174"/>
      <c r="G111" s="175"/>
      <c r="H111" s="69"/>
      <c r="J111" s="333"/>
      <c r="K111" s="337"/>
      <c r="L111" s="337"/>
      <c r="M111" s="337"/>
      <c r="N111" s="337"/>
      <c r="O111" s="338"/>
    </row>
    <row r="112" spans="2:15" ht="15" thickBot="1">
      <c r="B112" s="69"/>
      <c r="C112" s="176"/>
      <c r="D112" s="177"/>
      <c r="E112" s="177"/>
      <c r="F112" s="177"/>
      <c r="G112" s="178"/>
      <c r="H112" s="69"/>
      <c r="J112" s="334"/>
      <c r="K112" s="339"/>
      <c r="L112" s="339"/>
      <c r="M112" s="339"/>
      <c r="N112" s="339"/>
      <c r="O112" s="340"/>
    </row>
    <row r="113" spans="2:8">
      <c r="B113" s="69"/>
      <c r="C113" s="69"/>
      <c r="D113" s="69"/>
      <c r="E113" s="69"/>
      <c r="F113" s="69"/>
      <c r="G113" s="69"/>
      <c r="H113" s="69"/>
    </row>
    <row r="114" spans="2:8">
      <c r="B114" s="69"/>
      <c r="C114" s="69"/>
      <c r="D114" s="69"/>
      <c r="E114" s="69"/>
      <c r="F114" s="69"/>
      <c r="G114" s="69"/>
      <c r="H114" s="69"/>
    </row>
  </sheetData>
  <mergeCells count="34">
    <mergeCell ref="B31:F31"/>
    <mergeCell ref="A7:H7"/>
    <mergeCell ref="E10:G10"/>
    <mergeCell ref="B15:F15"/>
    <mergeCell ref="B16:F16"/>
    <mergeCell ref="B20:G20"/>
    <mergeCell ref="C24:F24"/>
    <mergeCell ref="C25:F25"/>
    <mergeCell ref="D26:E26"/>
    <mergeCell ref="F26:F27"/>
    <mergeCell ref="G26:G27"/>
    <mergeCell ref="D27:E27"/>
    <mergeCell ref="B32:F32"/>
    <mergeCell ref="B33:C34"/>
    <mergeCell ref="D33:E33"/>
    <mergeCell ref="F33:F34"/>
    <mergeCell ref="G33:G34"/>
    <mergeCell ref="D34:E34"/>
    <mergeCell ref="B51:F51"/>
    <mergeCell ref="B52:F52"/>
    <mergeCell ref="B53:C53"/>
    <mergeCell ref="D53:E53"/>
    <mergeCell ref="J59:J69"/>
    <mergeCell ref="C69:G69"/>
    <mergeCell ref="K96:P96"/>
    <mergeCell ref="J98:J112"/>
    <mergeCell ref="K98:O112"/>
    <mergeCell ref="K24:P24"/>
    <mergeCell ref="K25:P25"/>
    <mergeCell ref="K78:P78"/>
    <mergeCell ref="J80:J94"/>
    <mergeCell ref="K80:O94"/>
    <mergeCell ref="K71:P71"/>
    <mergeCell ref="K59:K69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24"/>
  <sheetViews>
    <sheetView view="pageBreakPreview" topLeftCell="A66" zoomScale="90" zoomScaleNormal="100" zoomScaleSheetLayoutView="90" workbookViewId="0">
      <selection activeCell="E30" sqref="E30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11" style="106" bestFit="1" customWidth="1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151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FR.13-E2'!B29</f>
        <v>3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FR.13-E2'!C29</f>
        <v>Jumlah kerjasama/keanggotaan dengan lembaga sertifikasi profesi yang selaras dengan bidang keilmuan program studi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93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207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5" customHeight="1" thickTop="1" thickBot="1">
      <c r="B15" s="361" t="s">
        <v>17</v>
      </c>
      <c r="C15" s="362"/>
      <c r="D15" s="362"/>
      <c r="E15" s="362"/>
      <c r="F15" s="362"/>
      <c r="G15" s="118">
        <f>'LPLK FR.13-E2'!I29</f>
        <v>1</v>
      </c>
      <c r="H15" s="69"/>
      <c r="I15" s="69"/>
    </row>
    <row r="16" spans="1:9" ht="25" customHeight="1" thickTop="1" thickBot="1">
      <c r="B16" s="361" t="s">
        <v>18</v>
      </c>
      <c r="C16" s="362"/>
      <c r="D16" s="362"/>
      <c r="E16" s="362"/>
      <c r="F16" s="362"/>
      <c r="G16" s="75">
        <f>'LPLK FR.13-E2'!J29</f>
        <v>0.1</v>
      </c>
      <c r="H16" s="69"/>
      <c r="I16" s="69"/>
    </row>
    <row r="17" spans="1:16" ht="25" customHeight="1" thickTop="1" thickBot="1">
      <c r="B17" s="361" t="s">
        <v>312</v>
      </c>
      <c r="C17" s="362"/>
      <c r="D17" s="362"/>
      <c r="E17" s="362"/>
      <c r="F17" s="362"/>
      <c r="G17" s="75" t="str">
        <f>'LPLK FR.13-E2'!H29</f>
        <v>P</v>
      </c>
      <c r="H17" s="69"/>
      <c r="I17" s="69"/>
    </row>
    <row r="18" spans="1:16" ht="8.25" customHeight="1" thickTop="1">
      <c r="B18" s="76"/>
      <c r="C18" s="76"/>
      <c r="D18" s="76"/>
      <c r="E18" s="76"/>
      <c r="F18" s="76"/>
      <c r="G18" s="77"/>
      <c r="H18" s="69"/>
      <c r="I18" s="69"/>
      <c r="L18" s="13"/>
    </row>
    <row r="19" spans="1:16">
      <c r="A19" s="70" t="s">
        <v>23</v>
      </c>
      <c r="B19" s="69" t="s">
        <v>10</v>
      </c>
      <c r="C19" s="69"/>
      <c r="D19" s="72" t="s">
        <v>13</v>
      </c>
      <c r="E19" s="69"/>
      <c r="F19" s="69"/>
      <c r="G19" s="69"/>
      <c r="H19" s="69"/>
      <c r="I19" s="69"/>
    </row>
    <row r="20" spans="1:16" ht="8.25" customHeight="1" thickBot="1">
      <c r="B20" s="69"/>
      <c r="C20" s="69"/>
      <c r="D20" s="69"/>
      <c r="E20" s="69"/>
      <c r="F20" s="69"/>
      <c r="G20" s="69"/>
      <c r="H20" s="69"/>
      <c r="I20" s="69"/>
    </row>
    <row r="21" spans="1:16" ht="48.75" customHeight="1" thickTop="1" thickBot="1">
      <c r="B21" s="358" t="str">
        <f>'LPLK FR.13-E2'!O29</f>
        <v>Jumlah MoU atau PKS/kartu anggota/dokumen lainnya pada lembaga sertifikasi/asosiasi/kelompok profesi yang sesuai bidang keilmuan</v>
      </c>
      <c r="C21" s="359"/>
      <c r="D21" s="359"/>
      <c r="E21" s="359"/>
      <c r="F21" s="359"/>
      <c r="G21" s="360"/>
      <c r="H21" s="69"/>
      <c r="I21" s="69"/>
    </row>
    <row r="22" spans="1:16" ht="8.25" customHeight="1" thickTop="1">
      <c r="B22" s="76"/>
      <c r="C22" s="76"/>
      <c r="D22" s="76"/>
      <c r="E22" s="76"/>
      <c r="F22" s="76"/>
      <c r="G22" s="77"/>
      <c r="H22" s="69"/>
      <c r="I22" s="69"/>
      <c r="L22" s="13"/>
    </row>
    <row r="23" spans="1:16">
      <c r="A23" s="70" t="s">
        <v>24</v>
      </c>
      <c r="B23" s="69" t="s">
        <v>74</v>
      </c>
      <c r="C23" s="69"/>
      <c r="D23" s="72" t="s">
        <v>13</v>
      </c>
      <c r="E23" s="69"/>
      <c r="F23" s="69"/>
      <c r="G23" s="69"/>
      <c r="H23" s="69"/>
      <c r="I23" s="69"/>
    </row>
    <row r="24" spans="1:16">
      <c r="A24" s="70"/>
      <c r="B24" s="68" t="s">
        <v>313</v>
      </c>
      <c r="C24" s="69" t="s">
        <v>314</v>
      </c>
      <c r="D24" s="72"/>
      <c r="E24" s="69"/>
      <c r="F24" s="69"/>
      <c r="G24" s="69"/>
      <c r="H24" s="69"/>
      <c r="I24" s="69"/>
    </row>
    <row r="25" spans="1:16" ht="8.25" customHeight="1" thickBot="1">
      <c r="B25" s="69"/>
      <c r="C25" s="69"/>
      <c r="D25" s="69"/>
      <c r="E25" s="69"/>
      <c r="F25" s="69"/>
      <c r="G25" s="69"/>
      <c r="H25" s="69"/>
      <c r="I25" s="69"/>
    </row>
    <row r="26" spans="1:16" ht="18" customHeight="1" thickTop="1" thickBot="1">
      <c r="B26" s="81" t="s">
        <v>315</v>
      </c>
      <c r="C26" s="82"/>
      <c r="D26" s="82"/>
      <c r="E26" s="79" t="s">
        <v>316</v>
      </c>
      <c r="F26" s="79" t="s">
        <v>317</v>
      </c>
      <c r="G26" s="79" t="s">
        <v>28</v>
      </c>
      <c r="H26" s="69"/>
      <c r="I26" s="69"/>
      <c r="L26" s="13"/>
    </row>
    <row r="27" spans="1:16" ht="25.5" customHeight="1" thickTop="1">
      <c r="B27" s="230" t="s">
        <v>1</v>
      </c>
      <c r="C27" s="377" t="s">
        <v>318</v>
      </c>
      <c r="D27" s="378"/>
      <c r="E27" s="231">
        <v>0</v>
      </c>
      <c r="F27" s="232">
        <v>0</v>
      </c>
      <c r="G27" s="233">
        <f>E27*F27</f>
        <v>0</v>
      </c>
      <c r="H27" s="69"/>
      <c r="I27" s="69"/>
      <c r="J27" s="379" t="s">
        <v>131</v>
      </c>
      <c r="K27" s="382" t="s">
        <v>319</v>
      </c>
      <c r="L27" s="382"/>
      <c r="M27" s="382"/>
      <c r="N27" s="382"/>
      <c r="O27" s="382"/>
      <c r="P27" s="383"/>
    </row>
    <row r="28" spans="1:16" ht="26.25" customHeight="1">
      <c r="B28" s="230" t="s">
        <v>2</v>
      </c>
      <c r="C28" s="377" t="s">
        <v>320</v>
      </c>
      <c r="D28" s="378"/>
      <c r="E28" s="234">
        <v>0</v>
      </c>
      <c r="F28" s="235">
        <v>0.25</v>
      </c>
      <c r="G28" s="233">
        <f>E28*F28</f>
        <v>0</v>
      </c>
      <c r="H28" s="69"/>
      <c r="I28" s="69"/>
      <c r="J28" s="380"/>
      <c r="K28" s="384"/>
      <c r="L28" s="384"/>
      <c r="M28" s="384"/>
      <c r="N28" s="384"/>
      <c r="O28" s="384"/>
      <c r="P28" s="385"/>
    </row>
    <row r="29" spans="1:16" ht="27" customHeight="1">
      <c r="B29" s="230" t="s">
        <v>3</v>
      </c>
      <c r="C29" s="377" t="s">
        <v>321</v>
      </c>
      <c r="D29" s="378"/>
      <c r="E29" s="234">
        <v>0</v>
      </c>
      <c r="F29" s="235">
        <v>0.5</v>
      </c>
      <c r="G29" s="233">
        <f>E29*F29</f>
        <v>0</v>
      </c>
      <c r="H29" s="69"/>
      <c r="I29" s="69"/>
      <c r="J29" s="380"/>
      <c r="K29" s="384"/>
      <c r="L29" s="384"/>
      <c r="M29" s="384"/>
      <c r="N29" s="384"/>
      <c r="O29" s="384"/>
      <c r="P29" s="385"/>
    </row>
    <row r="30" spans="1:16" ht="18" customHeight="1" thickBot="1">
      <c r="B30" s="230">
        <v>4</v>
      </c>
      <c r="C30" s="377" t="s">
        <v>322</v>
      </c>
      <c r="D30" s="378"/>
      <c r="E30" s="234">
        <v>5</v>
      </c>
      <c r="F30" s="235">
        <v>1</v>
      </c>
      <c r="G30" s="229">
        <f>E30*F30</f>
        <v>5</v>
      </c>
      <c r="H30" s="69"/>
      <c r="I30" s="69"/>
      <c r="J30" s="381"/>
      <c r="K30" s="386"/>
      <c r="L30" s="386"/>
      <c r="M30" s="386"/>
      <c r="N30" s="386"/>
      <c r="O30" s="386"/>
      <c r="P30" s="387"/>
    </row>
    <row r="31" spans="1:16" ht="18" customHeight="1" thickTop="1" thickBot="1">
      <c r="B31" s="236"/>
      <c r="C31" s="237"/>
      <c r="D31" s="238"/>
      <c r="E31" s="239">
        <f>SUM(E27:E30)</f>
        <v>5</v>
      </c>
      <c r="F31" s="240"/>
      <c r="G31" s="241">
        <f>SUM(G27:G30)/E31</f>
        <v>1</v>
      </c>
      <c r="H31" s="69"/>
      <c r="I31" s="69"/>
      <c r="L31" s="13"/>
    </row>
    <row r="32" spans="1:16">
      <c r="A32" s="70"/>
      <c r="B32" s="69"/>
      <c r="C32" s="69"/>
      <c r="D32" s="72"/>
      <c r="E32" s="69"/>
      <c r="F32" s="69"/>
      <c r="G32" s="69"/>
      <c r="H32" s="69"/>
      <c r="I32" s="69"/>
    </row>
    <row r="33" spans="1:16">
      <c r="A33" s="70"/>
      <c r="B33" s="68" t="s">
        <v>323</v>
      </c>
      <c r="C33" s="69" t="s">
        <v>324</v>
      </c>
      <c r="D33" s="72"/>
      <c r="E33" s="69"/>
      <c r="F33" s="69"/>
      <c r="G33" s="69"/>
      <c r="H33" s="69"/>
      <c r="I33" s="69"/>
    </row>
    <row r="34" spans="1:16" ht="8.25" customHeight="1" thickBot="1">
      <c r="B34" s="69"/>
      <c r="C34" s="69"/>
      <c r="D34" s="69"/>
      <c r="E34" s="69"/>
      <c r="F34" s="69"/>
      <c r="G34" s="69"/>
      <c r="H34" s="69"/>
      <c r="I34" s="69"/>
    </row>
    <row r="35" spans="1:16" ht="25" customHeight="1" thickTop="1" thickBot="1">
      <c r="B35" s="78" t="s">
        <v>68</v>
      </c>
      <c r="C35" s="344" t="s">
        <v>209</v>
      </c>
      <c r="D35" s="344"/>
      <c r="E35" s="344"/>
      <c r="F35" s="345"/>
      <c r="G35" s="155">
        <v>5</v>
      </c>
      <c r="H35" s="69"/>
      <c r="I35" s="69"/>
      <c r="J35" s="146" t="s">
        <v>131</v>
      </c>
      <c r="K35" s="330" t="s">
        <v>147</v>
      </c>
      <c r="L35" s="330"/>
      <c r="M35" s="330"/>
      <c r="N35" s="330"/>
      <c r="O35" s="330"/>
      <c r="P35" s="331"/>
    </row>
    <row r="36" spans="1:16" ht="25" customHeight="1" thickTop="1" thickBot="1">
      <c r="B36" s="111"/>
      <c r="C36" s="112" t="s">
        <v>93</v>
      </c>
      <c r="D36" s="376" t="s">
        <v>70</v>
      </c>
      <c r="E36" s="376"/>
      <c r="F36" s="113"/>
      <c r="G36" s="117">
        <f>G35</f>
        <v>5</v>
      </c>
      <c r="H36" s="69"/>
      <c r="I36" s="69"/>
      <c r="L36" s="13"/>
    </row>
    <row r="37" spans="1:16" ht="8.25" customHeight="1">
      <c r="B37" s="76"/>
      <c r="C37" s="76"/>
      <c r="D37" s="76"/>
      <c r="E37" s="76"/>
      <c r="F37" s="76"/>
      <c r="G37" s="77"/>
      <c r="H37" s="69"/>
      <c r="I37" s="69"/>
      <c r="L37" s="13"/>
    </row>
    <row r="38" spans="1:16">
      <c r="A38" s="70" t="s">
        <v>26</v>
      </c>
      <c r="B38" s="84" t="s">
        <v>67</v>
      </c>
      <c r="C38" s="84"/>
      <c r="D38" s="72" t="s">
        <v>13</v>
      </c>
      <c r="E38" s="69"/>
      <c r="F38" s="69"/>
      <c r="G38" s="69"/>
      <c r="H38" s="69"/>
      <c r="I38" s="69"/>
    </row>
    <row r="39" spans="1:16" ht="8.25" customHeight="1" thickBot="1">
      <c r="B39" s="69"/>
      <c r="C39" s="69"/>
      <c r="D39" s="69"/>
      <c r="E39" s="69"/>
      <c r="F39" s="69"/>
      <c r="G39" s="69"/>
      <c r="H39" s="69"/>
      <c r="I39" s="69"/>
    </row>
    <row r="40" spans="1:16" ht="23.25" customHeight="1" thickTop="1" thickBot="1">
      <c r="B40" s="351" t="s">
        <v>74</v>
      </c>
      <c r="C40" s="352"/>
      <c r="D40" s="352"/>
      <c r="E40" s="352"/>
      <c r="F40" s="352"/>
      <c r="G40" s="118">
        <f>G36</f>
        <v>5</v>
      </c>
      <c r="H40" s="69"/>
      <c r="I40" s="69"/>
    </row>
    <row r="41" spans="1:16" ht="23.25" customHeight="1" thickTop="1" thickBot="1">
      <c r="B41" s="351" t="s">
        <v>11</v>
      </c>
      <c r="C41" s="352"/>
      <c r="D41" s="352"/>
      <c r="E41" s="352"/>
      <c r="F41" s="352"/>
      <c r="G41" s="119">
        <f>G15</f>
        <v>1</v>
      </c>
      <c r="H41" s="69"/>
      <c r="I41" s="69"/>
    </row>
    <row r="42" spans="1:16" ht="25" customHeight="1" thickTop="1">
      <c r="B42" s="365" t="s">
        <v>77</v>
      </c>
      <c r="C42" s="366"/>
      <c r="D42" s="354" t="str">
        <f>B40</f>
        <v>Realisasi Kinerja</v>
      </c>
      <c r="E42" s="354"/>
      <c r="F42" s="370" t="s">
        <v>25</v>
      </c>
      <c r="G42" s="363">
        <f>(G40/G41)*100%</f>
        <v>5</v>
      </c>
      <c r="H42" s="69"/>
      <c r="I42" s="69"/>
      <c r="L42" s="13"/>
    </row>
    <row r="43" spans="1:16" ht="29.25" customHeight="1" thickBot="1">
      <c r="B43" s="367"/>
      <c r="C43" s="368"/>
      <c r="D43" s="355" t="str">
        <f>B41</f>
        <v>Target</v>
      </c>
      <c r="E43" s="355"/>
      <c r="F43" s="371"/>
      <c r="G43" s="364"/>
      <c r="H43" s="69"/>
      <c r="I43" s="69"/>
      <c r="L43" s="13"/>
    </row>
    <row r="44" spans="1:16" ht="8.25" customHeight="1" thickTop="1">
      <c r="B44" s="76"/>
      <c r="C44" s="76"/>
      <c r="D44" s="76"/>
      <c r="E44" s="76"/>
      <c r="F44" s="76"/>
      <c r="G44" s="77"/>
      <c r="H44" s="69"/>
      <c r="I44" s="69"/>
      <c r="L44" s="13"/>
    </row>
    <row r="45" spans="1:16">
      <c r="A45" s="70" t="s">
        <v>29</v>
      </c>
      <c r="B45" s="84" t="s">
        <v>75</v>
      </c>
      <c r="C45" s="84"/>
      <c r="D45" s="72" t="s">
        <v>13</v>
      </c>
      <c r="E45" s="69"/>
      <c r="F45" s="69"/>
      <c r="G45" s="69"/>
      <c r="H45" s="69"/>
      <c r="I45" s="69"/>
    </row>
    <row r="46" spans="1:16" ht="8.25" customHeight="1" thickBot="1">
      <c r="B46" s="69"/>
      <c r="C46" s="69"/>
      <c r="D46" s="69"/>
      <c r="E46" s="69"/>
      <c r="F46" s="69"/>
      <c r="G46" s="69"/>
      <c r="H46" s="69"/>
      <c r="I46" s="69"/>
    </row>
    <row r="47" spans="1:16" ht="25" customHeight="1" thickTop="1" thickBot="1">
      <c r="B47" s="86" t="s">
        <v>100</v>
      </c>
      <c r="C47" s="87"/>
      <c r="D47" s="87"/>
      <c r="E47" s="87"/>
      <c r="F47" s="88"/>
      <c r="G47" s="89">
        <f>IF($G$17="P",$G$31,IF($G$17="K100",$G$42))</f>
        <v>1</v>
      </c>
      <c r="H47" s="69"/>
      <c r="I47" s="69"/>
    </row>
    <row r="48" spans="1:16" ht="24.75" customHeight="1" thickTop="1" thickBot="1">
      <c r="B48" s="81" t="s">
        <v>27</v>
      </c>
      <c r="C48" s="82"/>
      <c r="D48" s="82"/>
      <c r="E48" s="82"/>
      <c r="F48" s="79" t="s">
        <v>101</v>
      </c>
      <c r="G48" s="90" t="s">
        <v>28</v>
      </c>
      <c r="H48" s="69"/>
      <c r="I48" s="69"/>
    </row>
    <row r="49" spans="1:12" ht="15" thickTop="1">
      <c r="B49" s="91" t="s">
        <v>117</v>
      </c>
      <c r="C49" s="92"/>
      <c r="D49" s="92"/>
      <c r="E49" s="92"/>
      <c r="F49" s="93">
        <v>0</v>
      </c>
      <c r="G49" s="94">
        <v>0</v>
      </c>
      <c r="H49" s="69"/>
      <c r="I49" s="69"/>
    </row>
    <row r="50" spans="1:12">
      <c r="B50" s="91" t="s">
        <v>118</v>
      </c>
      <c r="C50" s="92"/>
      <c r="D50" s="92"/>
      <c r="E50" s="92"/>
      <c r="F50" s="93">
        <v>0.3</v>
      </c>
      <c r="G50" s="94">
        <v>0.5</v>
      </c>
      <c r="H50" s="69"/>
      <c r="I50" s="69"/>
    </row>
    <row r="51" spans="1:12" ht="15" customHeight="1">
      <c r="B51" s="91" t="s">
        <v>119</v>
      </c>
      <c r="C51" s="92"/>
      <c r="D51" s="92"/>
      <c r="E51" s="92"/>
      <c r="F51" s="93">
        <v>0.5</v>
      </c>
      <c r="G51" s="94">
        <v>1</v>
      </c>
      <c r="H51" s="69"/>
      <c r="I51" s="69"/>
    </row>
    <row r="52" spans="1:12" ht="15" customHeight="1">
      <c r="B52" s="91" t="s">
        <v>120</v>
      </c>
      <c r="C52" s="92"/>
      <c r="D52" s="92"/>
      <c r="E52" s="92"/>
      <c r="F52" s="93">
        <v>0.75</v>
      </c>
      <c r="G52" s="94">
        <v>1.1000000000000001</v>
      </c>
      <c r="H52" s="69"/>
      <c r="I52" s="69"/>
    </row>
    <row r="53" spans="1:12">
      <c r="B53" s="91" t="s">
        <v>121</v>
      </c>
      <c r="C53" s="92"/>
      <c r="D53" s="92"/>
      <c r="E53" s="92"/>
      <c r="F53" s="93">
        <v>0.9</v>
      </c>
      <c r="G53" s="94">
        <v>1.1000000000000001</v>
      </c>
      <c r="H53" s="69"/>
      <c r="I53" s="69"/>
    </row>
    <row r="54" spans="1:12">
      <c r="B54" s="91" t="s">
        <v>123</v>
      </c>
      <c r="C54" s="92"/>
      <c r="D54" s="92"/>
      <c r="E54" s="92"/>
      <c r="F54" s="93">
        <v>1</v>
      </c>
      <c r="G54" s="94">
        <v>1.1000000000000001</v>
      </c>
      <c r="H54" s="69"/>
      <c r="I54" s="69"/>
    </row>
    <row r="55" spans="1:12" ht="15" thickBot="1">
      <c r="B55" s="91" t="s">
        <v>122</v>
      </c>
      <c r="C55" s="92"/>
      <c r="D55" s="92"/>
      <c r="E55" s="92"/>
      <c r="F55" s="95">
        <v>1</v>
      </c>
      <c r="G55" s="94">
        <v>1.1000000000000001</v>
      </c>
      <c r="H55" s="69"/>
      <c r="I55" s="69"/>
    </row>
    <row r="56" spans="1:12" ht="25" customHeight="1" thickTop="1" thickBot="1">
      <c r="B56" s="107" t="s">
        <v>76</v>
      </c>
      <c r="C56" s="96"/>
      <c r="D56" s="87"/>
      <c r="E56" s="87"/>
      <c r="F56" s="90"/>
      <c r="G56" s="97">
        <f>IF(G47=F49,G49,IF(G47&lt;=F50,G50,IF(G47&lt;=F51,G51,IF(G47&lt;=F52,G52,IF(G47&lt;=F53,G53,IF(G47&lt;=F54,G54,IF(G47&gt;F55,G55)))))))</f>
        <v>1.1000000000000001</v>
      </c>
      <c r="H56" s="69"/>
      <c r="I56" s="69"/>
    </row>
    <row r="57" spans="1:12" ht="8.25" customHeight="1" thickTop="1">
      <c r="B57" s="76"/>
      <c r="C57" s="76"/>
      <c r="D57" s="76"/>
      <c r="E57" s="76"/>
      <c r="F57" s="76"/>
      <c r="G57" s="77"/>
      <c r="H57" s="69"/>
      <c r="I57" s="69"/>
      <c r="L57" s="13"/>
    </row>
    <row r="58" spans="1:12">
      <c r="A58" s="70" t="s">
        <v>32</v>
      </c>
      <c r="B58" s="84" t="s">
        <v>30</v>
      </c>
      <c r="C58" s="84"/>
      <c r="D58" s="72" t="s">
        <v>13</v>
      </c>
      <c r="E58" s="69"/>
      <c r="F58" s="69"/>
      <c r="G58" s="69"/>
      <c r="H58" s="69"/>
      <c r="I58" s="69"/>
    </row>
    <row r="59" spans="1:12" ht="8.25" customHeight="1" thickBot="1">
      <c r="B59" s="69"/>
      <c r="C59" s="69"/>
      <c r="D59" s="69"/>
      <c r="E59" s="69"/>
      <c r="F59" s="69"/>
      <c r="G59" s="69"/>
      <c r="H59" s="69"/>
      <c r="I59" s="69"/>
    </row>
    <row r="60" spans="1:12" ht="25" customHeight="1" thickTop="1" thickBot="1">
      <c r="B60" s="351" t="s">
        <v>76</v>
      </c>
      <c r="C60" s="352"/>
      <c r="D60" s="352"/>
      <c r="E60" s="352"/>
      <c r="F60" s="352"/>
      <c r="G60" s="75">
        <f>G56</f>
        <v>1.1000000000000001</v>
      </c>
      <c r="H60" s="69"/>
      <c r="I60" s="69"/>
    </row>
    <row r="61" spans="1:12" ht="25" customHeight="1" thickTop="1" thickBot="1">
      <c r="B61" s="351" t="s">
        <v>5</v>
      </c>
      <c r="C61" s="352"/>
      <c r="D61" s="352"/>
      <c r="E61" s="352"/>
      <c r="F61" s="352"/>
      <c r="G61" s="75">
        <f>G16</f>
        <v>0.1</v>
      </c>
      <c r="H61" s="69"/>
      <c r="I61" s="69"/>
    </row>
    <row r="62" spans="1:12" s="15" customFormat="1" ht="25" customHeight="1" thickTop="1" thickBot="1">
      <c r="A62" s="98"/>
      <c r="B62" s="348" t="s">
        <v>31</v>
      </c>
      <c r="C62" s="349"/>
      <c r="D62" s="350" t="s">
        <v>78</v>
      </c>
      <c r="E62" s="350"/>
      <c r="F62" s="108"/>
      <c r="G62" s="120">
        <f>G60*G61</f>
        <v>0.11000000000000001</v>
      </c>
      <c r="H62" s="99"/>
      <c r="I62" s="99"/>
    </row>
    <row r="63" spans="1:12" ht="15" thickTop="1">
      <c r="B63" s="69"/>
      <c r="C63" s="69"/>
      <c r="D63" s="69"/>
      <c r="E63" s="69"/>
      <c r="F63" s="69"/>
      <c r="G63" s="69"/>
      <c r="H63" s="69"/>
      <c r="I63" s="69"/>
    </row>
    <row r="64" spans="1:12">
      <c r="B64" s="69"/>
      <c r="C64" s="69"/>
      <c r="D64" s="69"/>
      <c r="E64" s="69"/>
      <c r="F64" s="69"/>
      <c r="G64" s="69"/>
      <c r="H64" s="69"/>
      <c r="I64" s="69"/>
    </row>
    <row r="65" spans="1:11">
      <c r="B65" s="69"/>
      <c r="C65" s="69"/>
      <c r="D65" s="69"/>
      <c r="E65" s="69"/>
      <c r="F65" s="69"/>
      <c r="G65" s="69"/>
      <c r="H65" s="69"/>
      <c r="I65" s="69"/>
    </row>
    <row r="66" spans="1:11">
      <c r="A66" s="70" t="s">
        <v>72</v>
      </c>
      <c r="B66" s="84" t="s">
        <v>33</v>
      </c>
      <c r="C66" s="84"/>
      <c r="D66" s="72" t="s">
        <v>13</v>
      </c>
      <c r="E66" s="69"/>
      <c r="F66" s="69"/>
      <c r="G66" s="69"/>
      <c r="H66" s="69"/>
      <c r="I66" s="69"/>
    </row>
    <row r="67" spans="1:11">
      <c r="B67" s="69" t="s">
        <v>68</v>
      </c>
      <c r="C67" s="69" t="s">
        <v>175</v>
      </c>
      <c r="D67" s="69"/>
      <c r="E67" s="69"/>
      <c r="F67" s="69"/>
      <c r="G67" s="69"/>
      <c r="H67" s="69"/>
      <c r="I67" s="69"/>
    </row>
    <row r="68" spans="1:11">
      <c r="B68" s="69"/>
      <c r="C68" s="69" t="s">
        <v>210</v>
      </c>
      <c r="D68" s="69"/>
      <c r="E68" s="69"/>
      <c r="F68" s="69"/>
      <c r="G68" s="69"/>
      <c r="H68" s="69"/>
      <c r="I68" s="69"/>
    </row>
    <row r="69" spans="1:11" s="16" customFormat="1" ht="23.25" customHeight="1" thickBot="1">
      <c r="A69" s="100"/>
      <c r="B69" s="101" t="s">
        <v>4</v>
      </c>
      <c r="C69" s="101" t="s">
        <v>211</v>
      </c>
      <c r="D69" s="101" t="s">
        <v>212</v>
      </c>
      <c r="E69" s="101" t="s">
        <v>213</v>
      </c>
      <c r="F69" s="346" t="s">
        <v>214</v>
      </c>
      <c r="G69" s="347"/>
      <c r="H69" s="102"/>
      <c r="I69" s="102"/>
    </row>
    <row r="70" spans="1:11">
      <c r="B70" s="103">
        <v>1</v>
      </c>
      <c r="C70" s="104"/>
      <c r="D70" s="105" t="s">
        <v>436</v>
      </c>
      <c r="E70" s="105" t="s">
        <v>438</v>
      </c>
      <c r="F70" s="343"/>
      <c r="G70" s="342"/>
      <c r="H70" s="69"/>
      <c r="I70" s="69"/>
      <c r="J70" s="332" t="s">
        <v>131</v>
      </c>
      <c r="K70" s="336" t="s">
        <v>132</v>
      </c>
    </row>
    <row r="71" spans="1:11">
      <c r="B71" s="103">
        <v>2</v>
      </c>
      <c r="C71" s="104"/>
      <c r="D71" s="105" t="s">
        <v>437</v>
      </c>
      <c r="E71" s="105" t="s">
        <v>438</v>
      </c>
      <c r="F71" s="343"/>
      <c r="G71" s="342"/>
      <c r="H71" s="69"/>
      <c r="I71" s="69"/>
      <c r="J71" s="333"/>
      <c r="K71" s="338"/>
    </row>
    <row r="72" spans="1:11">
      <c r="B72" s="103">
        <v>3</v>
      </c>
      <c r="C72" s="104" t="s">
        <v>440</v>
      </c>
      <c r="D72" s="105" t="s">
        <v>439</v>
      </c>
      <c r="E72" s="105" t="s">
        <v>438</v>
      </c>
      <c r="F72" s="343"/>
      <c r="G72" s="342"/>
      <c r="H72" s="69"/>
      <c r="I72" s="69"/>
      <c r="J72" s="333"/>
      <c r="K72" s="338"/>
    </row>
    <row r="73" spans="1:11">
      <c r="B73" s="103">
        <v>4</v>
      </c>
      <c r="C73" s="104" t="s">
        <v>441</v>
      </c>
      <c r="D73" s="105" t="s">
        <v>442</v>
      </c>
      <c r="E73" s="105" t="s">
        <v>438</v>
      </c>
      <c r="F73" s="343"/>
      <c r="G73" s="342"/>
      <c r="H73" s="69"/>
      <c r="I73" s="69"/>
      <c r="J73" s="333"/>
      <c r="K73" s="338"/>
    </row>
    <row r="74" spans="1:11">
      <c r="B74" s="103">
        <v>5</v>
      </c>
      <c r="C74" s="104" t="s">
        <v>443</v>
      </c>
      <c r="D74" s="105" t="s">
        <v>444</v>
      </c>
      <c r="E74" s="105" t="s">
        <v>438</v>
      </c>
      <c r="F74" s="343"/>
      <c r="G74" s="342"/>
      <c r="H74" s="69"/>
      <c r="I74" s="69"/>
      <c r="J74" s="333"/>
      <c r="K74" s="338"/>
    </row>
    <row r="75" spans="1:11">
      <c r="B75" s="103"/>
      <c r="C75" s="104"/>
      <c r="D75" s="105"/>
      <c r="E75" s="105"/>
      <c r="F75" s="343"/>
      <c r="G75" s="342"/>
      <c r="H75" s="69"/>
      <c r="I75" s="69"/>
      <c r="J75" s="333"/>
      <c r="K75" s="338"/>
    </row>
    <row r="76" spans="1:11">
      <c r="B76" s="103"/>
      <c r="C76" s="104"/>
      <c r="D76" s="105"/>
      <c r="E76" s="105"/>
      <c r="F76" s="343"/>
      <c r="G76" s="342"/>
      <c r="H76" s="69"/>
      <c r="I76" s="69"/>
      <c r="J76" s="333"/>
      <c r="K76" s="338"/>
    </row>
    <row r="77" spans="1:11">
      <c r="B77" s="103"/>
      <c r="C77" s="104"/>
      <c r="D77" s="105"/>
      <c r="E77" s="105"/>
      <c r="F77" s="343"/>
      <c r="G77" s="342"/>
      <c r="H77" s="69"/>
      <c r="I77" s="69"/>
      <c r="J77" s="333"/>
      <c r="K77" s="338"/>
    </row>
    <row r="78" spans="1:11">
      <c r="B78" s="103"/>
      <c r="C78" s="104"/>
      <c r="D78" s="105"/>
      <c r="E78" s="105"/>
      <c r="F78" s="343"/>
      <c r="G78" s="342"/>
      <c r="H78" s="69"/>
      <c r="I78" s="69"/>
      <c r="J78" s="333"/>
      <c r="K78" s="338"/>
    </row>
    <row r="79" spans="1:11">
      <c r="B79" s="103"/>
      <c r="C79" s="104"/>
      <c r="D79" s="105"/>
      <c r="E79" s="105"/>
      <c r="F79" s="343"/>
      <c r="G79" s="342"/>
      <c r="H79" s="69"/>
      <c r="I79" s="69"/>
      <c r="J79" s="333"/>
      <c r="K79" s="338"/>
    </row>
    <row r="80" spans="1:11" ht="15" thickBot="1">
      <c r="B80" s="103"/>
      <c r="C80" s="104"/>
      <c r="D80" s="105"/>
      <c r="E80" s="105"/>
      <c r="F80" s="343"/>
      <c r="G80" s="342"/>
      <c r="H80" s="69"/>
      <c r="I80" s="69"/>
      <c r="J80" s="334"/>
      <c r="K80" s="340"/>
    </row>
    <row r="81" spans="1:16" ht="15" thickBot="1">
      <c r="B81" s="69"/>
      <c r="C81" s="69"/>
      <c r="D81" s="69"/>
      <c r="E81" s="69"/>
      <c r="F81" s="69"/>
      <c r="G81" s="69"/>
      <c r="H81" s="69"/>
      <c r="I81" s="69"/>
    </row>
    <row r="82" spans="1:16" ht="15" thickBot="1">
      <c r="B82" s="69" t="s">
        <v>69</v>
      </c>
      <c r="C82" s="69" t="s">
        <v>73</v>
      </c>
      <c r="D82" s="69"/>
      <c r="E82" s="69"/>
      <c r="F82" s="69"/>
      <c r="G82" s="69"/>
      <c r="H82" s="69"/>
      <c r="I82" s="69"/>
      <c r="J82" s="146" t="s">
        <v>131</v>
      </c>
      <c r="K82" s="330" t="s">
        <v>133</v>
      </c>
      <c r="L82" s="330"/>
      <c r="M82" s="330"/>
      <c r="N82" s="330"/>
      <c r="O82" s="330"/>
      <c r="P82" s="331"/>
    </row>
    <row r="83" spans="1:16">
      <c r="B83" s="69"/>
      <c r="C83" s="69" t="s">
        <v>215</v>
      </c>
      <c r="D83" s="69"/>
      <c r="E83" s="69"/>
      <c r="F83" s="69"/>
      <c r="G83" s="69"/>
      <c r="H83" s="69"/>
      <c r="I83" s="69"/>
    </row>
    <row r="84" spans="1:16">
      <c r="B84" s="69"/>
      <c r="C84" s="69" t="s">
        <v>205</v>
      </c>
      <c r="D84" s="69"/>
      <c r="E84" s="69"/>
      <c r="F84" s="69"/>
      <c r="G84" s="69"/>
      <c r="H84" s="69"/>
      <c r="I84" s="69"/>
    </row>
    <row r="85" spans="1:16">
      <c r="B85" s="69"/>
      <c r="C85" s="69"/>
      <c r="D85" s="69"/>
      <c r="E85" s="69"/>
      <c r="F85" s="69"/>
      <c r="G85" s="69"/>
      <c r="H85" s="69"/>
    </row>
    <row r="86" spans="1:16">
      <c r="A86" s="70" t="s">
        <v>190</v>
      </c>
      <c r="B86" s="84" t="s">
        <v>191</v>
      </c>
      <c r="C86" s="84"/>
      <c r="D86" s="72" t="s">
        <v>13</v>
      </c>
      <c r="E86" s="69"/>
      <c r="F86" s="69"/>
      <c r="G86" s="69"/>
      <c r="H86" s="69"/>
      <c r="I86" s="69"/>
    </row>
    <row r="87" spans="1:16" ht="15" thickBot="1">
      <c r="B87" s="69"/>
      <c r="C87" s="69"/>
      <c r="D87" s="69"/>
      <c r="E87" s="69"/>
      <c r="F87" s="69"/>
      <c r="G87" s="69"/>
      <c r="H87" s="69"/>
      <c r="J87" s="147"/>
      <c r="K87" s="147"/>
    </row>
    <row r="88" spans="1:16" ht="15" thickBot="1">
      <c r="B88" s="69" t="s">
        <v>192</v>
      </c>
      <c r="C88" s="169" t="s">
        <v>196</v>
      </c>
      <c r="D88" s="69"/>
      <c r="E88" s="69"/>
      <c r="F88" s="69"/>
      <c r="G88" s="69"/>
      <c r="H88" s="69"/>
      <c r="J88" s="146" t="s">
        <v>131</v>
      </c>
      <c r="K88" s="330" t="s">
        <v>199</v>
      </c>
      <c r="L88" s="330"/>
      <c r="M88" s="330"/>
      <c r="N88" s="330"/>
      <c r="O88" s="330"/>
      <c r="P88" s="331"/>
    </row>
    <row r="89" spans="1:16" ht="15" thickBot="1">
      <c r="B89" s="69"/>
      <c r="C89" s="69"/>
      <c r="D89" s="69"/>
      <c r="E89" s="69"/>
      <c r="F89" s="69"/>
      <c r="G89" s="69"/>
      <c r="H89" s="69"/>
      <c r="J89" s="147"/>
      <c r="K89" s="147"/>
    </row>
    <row r="90" spans="1:16">
      <c r="B90" s="69"/>
      <c r="C90" s="170"/>
      <c r="D90" s="171"/>
      <c r="E90" s="171"/>
      <c r="F90" s="171"/>
      <c r="G90" s="172"/>
      <c r="H90" s="69"/>
      <c r="J90" s="332" t="s">
        <v>131</v>
      </c>
      <c r="K90" s="335" t="s">
        <v>198</v>
      </c>
      <c r="L90" s="335"/>
      <c r="M90" s="335"/>
      <c r="N90" s="335"/>
      <c r="O90" s="336"/>
    </row>
    <row r="91" spans="1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1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1:16">
      <c r="B93" s="69"/>
      <c r="C93" s="173"/>
      <c r="D93" s="174"/>
      <c r="E93" s="174"/>
      <c r="F93" s="174"/>
      <c r="G93" s="175"/>
      <c r="H93" s="69"/>
      <c r="J93" s="333"/>
      <c r="K93" s="337"/>
      <c r="L93" s="337"/>
      <c r="M93" s="337"/>
      <c r="N93" s="337"/>
      <c r="O93" s="338"/>
    </row>
    <row r="94" spans="1:16">
      <c r="B94" s="69"/>
      <c r="C94" s="173"/>
      <c r="D94" s="174"/>
      <c r="E94" s="174"/>
      <c r="F94" s="174"/>
      <c r="G94" s="175"/>
      <c r="H94" s="69"/>
      <c r="J94" s="333"/>
      <c r="K94" s="337"/>
      <c r="L94" s="337"/>
      <c r="M94" s="337"/>
      <c r="N94" s="337"/>
      <c r="O94" s="338"/>
    </row>
    <row r="95" spans="1:16">
      <c r="B95" s="69"/>
      <c r="C95" s="173"/>
      <c r="D95" s="174"/>
      <c r="E95" s="174"/>
      <c r="F95" s="174"/>
      <c r="G95" s="175"/>
      <c r="H95" s="69"/>
      <c r="J95" s="333"/>
      <c r="K95" s="337"/>
      <c r="L95" s="337"/>
      <c r="M95" s="337"/>
      <c r="N95" s="337"/>
      <c r="O95" s="338"/>
    </row>
    <row r="96" spans="1:16">
      <c r="B96" s="69"/>
      <c r="C96" s="173"/>
      <c r="D96" s="174"/>
      <c r="E96" s="174"/>
      <c r="F96" s="174"/>
      <c r="G96" s="175"/>
      <c r="H96" s="69"/>
      <c r="J96" s="333"/>
      <c r="K96" s="337"/>
      <c r="L96" s="337"/>
      <c r="M96" s="337"/>
      <c r="N96" s="337"/>
      <c r="O96" s="338"/>
    </row>
    <row r="97" spans="2:16">
      <c r="B97" s="69"/>
      <c r="C97" s="173"/>
      <c r="D97" s="174"/>
      <c r="E97" s="174"/>
      <c r="F97" s="174"/>
      <c r="G97" s="175"/>
      <c r="H97" s="69"/>
      <c r="J97" s="333"/>
      <c r="K97" s="337"/>
      <c r="L97" s="337"/>
      <c r="M97" s="337"/>
      <c r="N97" s="337"/>
      <c r="O97" s="338"/>
    </row>
    <row r="98" spans="2:16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6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6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6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6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6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6" ht="15" thickBot="1">
      <c r="B104" s="69"/>
      <c r="C104" s="176"/>
      <c r="D104" s="177"/>
      <c r="E104" s="177"/>
      <c r="F104" s="177"/>
      <c r="G104" s="178"/>
      <c r="H104" s="69"/>
      <c r="J104" s="334"/>
      <c r="K104" s="339"/>
      <c r="L104" s="339"/>
      <c r="M104" s="339"/>
      <c r="N104" s="339"/>
      <c r="O104" s="340"/>
    </row>
    <row r="105" spans="2:16" ht="15" thickBot="1">
      <c r="B105" s="69"/>
      <c r="C105" s="69"/>
      <c r="D105" s="69"/>
      <c r="E105" s="69"/>
      <c r="F105" s="69"/>
      <c r="G105" s="69"/>
      <c r="H105" s="69"/>
      <c r="K105" s="147"/>
      <c r="L105" s="147"/>
      <c r="M105" s="147"/>
      <c r="N105" s="147"/>
      <c r="O105" s="147"/>
    </row>
    <row r="106" spans="2:16" ht="15" thickBot="1">
      <c r="B106" s="69" t="s">
        <v>197</v>
      </c>
      <c r="C106" s="169" t="s">
        <v>196</v>
      </c>
      <c r="D106" s="69"/>
      <c r="E106" s="69"/>
      <c r="F106" s="69"/>
      <c r="G106" s="69"/>
      <c r="H106" s="69"/>
      <c r="J106" s="146" t="s">
        <v>131</v>
      </c>
      <c r="K106" s="330" t="s">
        <v>199</v>
      </c>
      <c r="L106" s="330"/>
      <c r="M106" s="330"/>
      <c r="N106" s="330"/>
      <c r="O106" s="330"/>
      <c r="P106" s="331"/>
    </row>
    <row r="107" spans="2:16" ht="15" thickBot="1">
      <c r="B107" s="69"/>
      <c r="C107" s="69"/>
      <c r="D107" s="69"/>
      <c r="E107" s="69"/>
      <c r="F107" s="69"/>
      <c r="G107" s="69"/>
      <c r="H107" s="69"/>
      <c r="J107" s="147"/>
      <c r="K107" s="147"/>
    </row>
    <row r="108" spans="2:16">
      <c r="B108" s="69"/>
      <c r="C108" s="170"/>
      <c r="D108" s="171"/>
      <c r="E108" s="171"/>
      <c r="F108" s="171"/>
      <c r="G108" s="172"/>
      <c r="H108" s="69"/>
      <c r="J108" s="332" t="s">
        <v>131</v>
      </c>
      <c r="K108" s="335" t="s">
        <v>198</v>
      </c>
      <c r="L108" s="335"/>
      <c r="M108" s="335"/>
      <c r="N108" s="335"/>
      <c r="O108" s="336"/>
    </row>
    <row r="109" spans="2:16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6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6">
      <c r="B111" s="69"/>
      <c r="C111" s="173"/>
      <c r="D111" s="174"/>
      <c r="E111" s="174"/>
      <c r="F111" s="174"/>
      <c r="G111" s="175"/>
      <c r="H111" s="69"/>
      <c r="J111" s="333"/>
      <c r="K111" s="337"/>
      <c r="L111" s="337"/>
      <c r="M111" s="337"/>
      <c r="N111" s="337"/>
      <c r="O111" s="338"/>
    </row>
    <row r="112" spans="2:16">
      <c r="B112" s="69"/>
      <c r="C112" s="173"/>
      <c r="D112" s="174"/>
      <c r="E112" s="174"/>
      <c r="F112" s="174"/>
      <c r="G112" s="175"/>
      <c r="H112" s="69"/>
      <c r="J112" s="333"/>
      <c r="K112" s="337"/>
      <c r="L112" s="337"/>
      <c r="M112" s="337"/>
      <c r="N112" s="337"/>
      <c r="O112" s="338"/>
    </row>
    <row r="113" spans="2:15">
      <c r="B113" s="69"/>
      <c r="C113" s="173"/>
      <c r="D113" s="174"/>
      <c r="E113" s="174"/>
      <c r="F113" s="174"/>
      <c r="G113" s="175"/>
      <c r="H113" s="69"/>
      <c r="J113" s="333"/>
      <c r="K113" s="337"/>
      <c r="L113" s="337"/>
      <c r="M113" s="337"/>
      <c r="N113" s="337"/>
      <c r="O113" s="338"/>
    </row>
    <row r="114" spans="2:15">
      <c r="B114" s="69"/>
      <c r="C114" s="173"/>
      <c r="D114" s="174"/>
      <c r="E114" s="174"/>
      <c r="F114" s="174"/>
      <c r="G114" s="175"/>
      <c r="H114" s="69"/>
      <c r="J114" s="333"/>
      <c r="K114" s="337"/>
      <c r="L114" s="337"/>
      <c r="M114" s="337"/>
      <c r="N114" s="337"/>
      <c r="O114" s="338"/>
    </row>
    <row r="115" spans="2:15">
      <c r="B115" s="69"/>
      <c r="C115" s="173"/>
      <c r="D115" s="174"/>
      <c r="E115" s="174"/>
      <c r="F115" s="174"/>
      <c r="G115" s="175"/>
      <c r="H115" s="69"/>
      <c r="J115" s="333"/>
      <c r="K115" s="337"/>
      <c r="L115" s="337"/>
      <c r="M115" s="337"/>
      <c r="N115" s="337"/>
      <c r="O115" s="338"/>
    </row>
    <row r="116" spans="2:15">
      <c r="B116" s="69"/>
      <c r="C116" s="173"/>
      <c r="D116" s="174"/>
      <c r="E116" s="174"/>
      <c r="F116" s="174"/>
      <c r="G116" s="175"/>
      <c r="H116" s="69"/>
      <c r="J116" s="333"/>
      <c r="K116" s="337"/>
      <c r="L116" s="337"/>
      <c r="M116" s="337"/>
      <c r="N116" s="337"/>
      <c r="O116" s="338"/>
    </row>
    <row r="117" spans="2:15">
      <c r="B117" s="69"/>
      <c r="C117" s="173"/>
      <c r="D117" s="174"/>
      <c r="E117" s="174"/>
      <c r="F117" s="174"/>
      <c r="G117" s="175"/>
      <c r="H117" s="69"/>
      <c r="J117" s="333"/>
      <c r="K117" s="337"/>
      <c r="L117" s="337"/>
      <c r="M117" s="337"/>
      <c r="N117" s="337"/>
      <c r="O117" s="338"/>
    </row>
    <row r="118" spans="2:15">
      <c r="B118" s="69"/>
      <c r="C118" s="173"/>
      <c r="D118" s="174"/>
      <c r="E118" s="174"/>
      <c r="F118" s="174"/>
      <c r="G118" s="175"/>
      <c r="H118" s="69"/>
      <c r="J118" s="333"/>
      <c r="K118" s="337"/>
      <c r="L118" s="337"/>
      <c r="M118" s="337"/>
      <c r="N118" s="337"/>
      <c r="O118" s="338"/>
    </row>
    <row r="119" spans="2:15">
      <c r="B119" s="69"/>
      <c r="C119" s="173"/>
      <c r="D119" s="174"/>
      <c r="E119" s="174"/>
      <c r="F119" s="174"/>
      <c r="G119" s="175"/>
      <c r="H119" s="69"/>
      <c r="J119" s="333"/>
      <c r="K119" s="337"/>
      <c r="L119" s="337"/>
      <c r="M119" s="337"/>
      <c r="N119" s="337"/>
      <c r="O119" s="338"/>
    </row>
    <row r="120" spans="2:15">
      <c r="B120" s="69"/>
      <c r="C120" s="173"/>
      <c r="D120" s="174"/>
      <c r="E120" s="174"/>
      <c r="F120" s="174"/>
      <c r="G120" s="175"/>
      <c r="H120" s="69"/>
      <c r="J120" s="333"/>
      <c r="K120" s="337"/>
      <c r="L120" s="337"/>
      <c r="M120" s="337"/>
      <c r="N120" s="337"/>
      <c r="O120" s="338"/>
    </row>
    <row r="121" spans="2:15">
      <c r="B121" s="69"/>
      <c r="C121" s="173"/>
      <c r="D121" s="174"/>
      <c r="E121" s="174"/>
      <c r="F121" s="174"/>
      <c r="G121" s="175"/>
      <c r="H121" s="69"/>
      <c r="J121" s="333"/>
      <c r="K121" s="337"/>
      <c r="L121" s="337"/>
      <c r="M121" s="337"/>
      <c r="N121" s="337"/>
      <c r="O121" s="338"/>
    </row>
    <row r="122" spans="2:15" ht="15" thickBot="1">
      <c r="B122" s="69"/>
      <c r="C122" s="176"/>
      <c r="D122" s="177"/>
      <c r="E122" s="177"/>
      <c r="F122" s="177"/>
      <c r="G122" s="178"/>
      <c r="H122" s="69"/>
      <c r="J122" s="334"/>
      <c r="K122" s="339"/>
      <c r="L122" s="339"/>
      <c r="M122" s="339"/>
      <c r="N122" s="339"/>
      <c r="O122" s="340"/>
    </row>
    <row r="123" spans="2:15">
      <c r="B123" s="69"/>
      <c r="C123" s="69"/>
      <c r="D123" s="69"/>
      <c r="E123" s="69"/>
      <c r="F123" s="69"/>
      <c r="G123" s="69"/>
      <c r="H123" s="69"/>
    </row>
    <row r="124" spans="2:15">
      <c r="B124" s="69"/>
      <c r="C124" s="69"/>
      <c r="D124" s="69"/>
      <c r="E124" s="69"/>
      <c r="F124" s="69"/>
      <c r="G124" s="69"/>
      <c r="H124" s="69"/>
    </row>
  </sheetData>
  <mergeCells count="47">
    <mergeCell ref="J27:J30"/>
    <mergeCell ref="K27:P30"/>
    <mergeCell ref="C28:D28"/>
    <mergeCell ref="C29:D29"/>
    <mergeCell ref="C30:D30"/>
    <mergeCell ref="C35:F35"/>
    <mergeCell ref="A7:H7"/>
    <mergeCell ref="E10:G10"/>
    <mergeCell ref="B15:F15"/>
    <mergeCell ref="B16:F16"/>
    <mergeCell ref="B21:G21"/>
    <mergeCell ref="B17:F17"/>
    <mergeCell ref="C27:D27"/>
    <mergeCell ref="D36:E36"/>
    <mergeCell ref="B40:F40"/>
    <mergeCell ref="B41:F41"/>
    <mergeCell ref="B42:C43"/>
    <mergeCell ref="D42:E42"/>
    <mergeCell ref="F42:F43"/>
    <mergeCell ref="G42:G43"/>
    <mergeCell ref="D43:E43"/>
    <mergeCell ref="B60:F60"/>
    <mergeCell ref="B61:F61"/>
    <mergeCell ref="B62:C62"/>
    <mergeCell ref="D62:E62"/>
    <mergeCell ref="F69:G69"/>
    <mergeCell ref="F70:G70"/>
    <mergeCell ref="J70:J80"/>
    <mergeCell ref="K70:K8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K106:P106"/>
    <mergeCell ref="J108:J122"/>
    <mergeCell ref="K108:O122"/>
    <mergeCell ref="K82:P82"/>
    <mergeCell ref="K35:P35"/>
    <mergeCell ref="K88:P88"/>
    <mergeCell ref="J90:J104"/>
    <mergeCell ref="K90:O104"/>
  </mergeCells>
  <printOptions horizontalCentered="1"/>
  <pageMargins left="0.39370078740157499" right="0.39370078740157499" top="0.74803149606299202" bottom="0.74803149606299202" header="0.31496062992126" footer="0.31496062992126"/>
  <pageSetup paperSize="9" scale="78" orientation="portrait" r:id="rId1"/>
  <headerFooter>
    <oddFooter>&amp;LLembar Perhitungan Kinerja&amp;R&amp;P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13"/>
  <sheetViews>
    <sheetView view="pageBreakPreview" topLeftCell="A21" zoomScaleNormal="100" zoomScaleSheetLayoutView="100" workbookViewId="0">
      <selection activeCell="L46" sqref="L46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10.26953125" style="106" bestFit="1" customWidth="1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152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FR.13-E2'!B30</f>
        <v>4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FR.13-E2'!C30</f>
        <v>Persentase lulusan yang terserap di dunia kerja per prodi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66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241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4.75" customHeight="1" thickTop="1" thickBot="1">
      <c r="B15" s="361" t="s">
        <v>17</v>
      </c>
      <c r="C15" s="362"/>
      <c r="D15" s="362"/>
      <c r="E15" s="362"/>
      <c r="F15" s="362"/>
      <c r="G15" s="75">
        <f>'LPLK FR.13-E2'!I30</f>
        <v>0.8</v>
      </c>
      <c r="H15" s="69"/>
      <c r="I15" s="69"/>
    </row>
    <row r="16" spans="1:9" ht="24.75" customHeight="1" thickTop="1" thickBot="1">
      <c r="B16" s="361" t="s">
        <v>18</v>
      </c>
      <c r="C16" s="362"/>
      <c r="D16" s="362"/>
      <c r="E16" s="362"/>
      <c r="F16" s="362"/>
      <c r="G16" s="75">
        <f>'LPLK FR.13-E2'!J30</f>
        <v>0.11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61.5" customHeight="1" thickTop="1" thickBot="1">
      <c r="B20" s="358" t="str">
        <f>'LPLK FR.13-E2'!O30</f>
        <v>Jumlah total lulusan yang bekerja di sektor formal maupun informal : Jumlah total lulusan sampai dengan wisuda terakhir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21.75" customHeight="1" thickTop="1" thickBot="1">
      <c r="B24" s="78" t="s">
        <v>68</v>
      </c>
      <c r="C24" s="344" t="s">
        <v>243</v>
      </c>
      <c r="D24" s="344"/>
      <c r="E24" s="344"/>
      <c r="F24" s="345"/>
      <c r="G24" s="155">
        <v>270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21.75" customHeight="1" thickTop="1" thickBot="1">
      <c r="B25" s="136" t="s">
        <v>69</v>
      </c>
      <c r="C25" s="344" t="s">
        <v>244</v>
      </c>
      <c r="D25" s="344"/>
      <c r="E25" s="344"/>
      <c r="F25" s="345"/>
      <c r="G25" s="155">
        <v>338</v>
      </c>
      <c r="H25" s="69"/>
      <c r="I25" s="69"/>
      <c r="J25" s="146" t="s">
        <v>131</v>
      </c>
      <c r="K25" s="330" t="s">
        <v>147</v>
      </c>
      <c r="L25" s="330"/>
      <c r="M25" s="330"/>
      <c r="N25" s="330"/>
      <c r="O25" s="330"/>
      <c r="P25" s="331"/>
    </row>
    <row r="26" spans="1:16" ht="18" customHeight="1" thickTop="1">
      <c r="B26" s="81"/>
      <c r="C26" s="82"/>
      <c r="D26" s="354" t="s">
        <v>70</v>
      </c>
      <c r="E26" s="354"/>
      <c r="F26" s="370" t="s">
        <v>25</v>
      </c>
      <c r="G26" s="363">
        <f>G24/G25</f>
        <v>0.79881656804733725</v>
      </c>
      <c r="H26" s="69"/>
      <c r="I26" s="69"/>
      <c r="L26" s="13"/>
    </row>
    <row r="27" spans="1:16" ht="18" customHeight="1" thickBot="1">
      <c r="B27" s="114"/>
      <c r="C27" s="115"/>
      <c r="D27" s="355" t="s">
        <v>71</v>
      </c>
      <c r="E27" s="355"/>
      <c r="F27" s="371"/>
      <c r="G27" s="375"/>
      <c r="H27" s="69"/>
      <c r="I27" s="69"/>
      <c r="L27" s="13"/>
    </row>
    <row r="28" spans="1:16" ht="8.25" customHeight="1">
      <c r="B28" s="76"/>
      <c r="C28" s="76"/>
      <c r="D28" s="76"/>
      <c r="E28" s="76"/>
      <c r="F28" s="76"/>
      <c r="G28" s="77"/>
      <c r="H28" s="69"/>
      <c r="I28" s="69"/>
      <c r="L28" s="13"/>
    </row>
    <row r="29" spans="1:16">
      <c r="A29" s="70" t="s">
        <v>26</v>
      </c>
      <c r="B29" s="84" t="s">
        <v>67</v>
      </c>
      <c r="C29" s="84"/>
      <c r="D29" s="72" t="s">
        <v>13</v>
      </c>
      <c r="E29" s="69"/>
      <c r="F29" s="69"/>
      <c r="G29" s="69"/>
      <c r="H29" s="69"/>
      <c r="I29" s="69"/>
    </row>
    <row r="30" spans="1:16" ht="8.25" customHeight="1" thickBot="1">
      <c r="B30" s="69"/>
      <c r="C30" s="69"/>
      <c r="D30" s="69"/>
      <c r="E30" s="69"/>
      <c r="F30" s="69"/>
      <c r="G30" s="69"/>
      <c r="H30" s="69"/>
      <c r="I30" s="69"/>
    </row>
    <row r="31" spans="1:16" ht="24" customHeight="1" thickTop="1" thickBot="1">
      <c r="B31" s="351" t="s">
        <v>74</v>
      </c>
      <c r="C31" s="352"/>
      <c r="D31" s="352"/>
      <c r="E31" s="352"/>
      <c r="F31" s="352"/>
      <c r="G31" s="75">
        <f>G26</f>
        <v>0.79881656804733725</v>
      </c>
      <c r="H31" s="69"/>
      <c r="I31" s="69"/>
    </row>
    <row r="32" spans="1:16" ht="24" customHeight="1" thickTop="1" thickBot="1">
      <c r="B32" s="351" t="s">
        <v>11</v>
      </c>
      <c r="C32" s="352"/>
      <c r="D32" s="352"/>
      <c r="E32" s="352"/>
      <c r="F32" s="352"/>
      <c r="G32" s="85">
        <f>G15</f>
        <v>0.8</v>
      </c>
      <c r="H32" s="69"/>
      <c r="I32" s="69"/>
    </row>
    <row r="33" spans="1:12" ht="19.5" customHeight="1" thickTop="1">
      <c r="B33" s="365" t="s">
        <v>77</v>
      </c>
      <c r="C33" s="366"/>
      <c r="D33" s="354" t="str">
        <f>B31</f>
        <v>Realisasi Kinerja</v>
      </c>
      <c r="E33" s="354"/>
      <c r="F33" s="370" t="s">
        <v>25</v>
      </c>
      <c r="G33" s="363">
        <f>(G31/G32)*100%</f>
        <v>0.99852071005917153</v>
      </c>
      <c r="H33" s="69"/>
      <c r="I33" s="69"/>
      <c r="L33" s="13"/>
    </row>
    <row r="34" spans="1:12" ht="19.5" customHeight="1" thickBot="1">
      <c r="B34" s="367"/>
      <c r="C34" s="368"/>
      <c r="D34" s="355" t="str">
        <f>B32</f>
        <v>Target</v>
      </c>
      <c r="E34" s="355"/>
      <c r="F34" s="371"/>
      <c r="G34" s="364"/>
      <c r="H34" s="69"/>
      <c r="I34" s="69"/>
      <c r="L34" s="13"/>
    </row>
    <row r="35" spans="1:12" ht="8.25" customHeight="1" thickTop="1">
      <c r="B35" s="76"/>
      <c r="C35" s="76"/>
      <c r="D35" s="76"/>
      <c r="E35" s="76"/>
      <c r="F35" s="76"/>
      <c r="G35" s="77"/>
      <c r="H35" s="69"/>
      <c r="I35" s="69"/>
      <c r="L35" s="13"/>
    </row>
    <row r="36" spans="1:12">
      <c r="A36" s="70" t="s">
        <v>29</v>
      </c>
      <c r="B36" s="84" t="s">
        <v>75</v>
      </c>
      <c r="C36" s="84"/>
      <c r="D36" s="72" t="s">
        <v>13</v>
      </c>
      <c r="E36" s="69"/>
      <c r="F36" s="69"/>
      <c r="G36" s="69"/>
      <c r="H36" s="69"/>
      <c r="I36" s="69"/>
    </row>
    <row r="37" spans="1:12" ht="8.25" customHeight="1" thickBot="1">
      <c r="B37" s="69"/>
      <c r="C37" s="69"/>
      <c r="D37" s="69"/>
      <c r="E37" s="69"/>
      <c r="F37" s="69"/>
      <c r="G37" s="69"/>
      <c r="H37" s="69"/>
      <c r="I37" s="69"/>
    </row>
    <row r="38" spans="1:12" ht="25" customHeight="1" thickTop="1" thickBot="1">
      <c r="B38" s="86" t="s">
        <v>100</v>
      </c>
      <c r="C38" s="87"/>
      <c r="D38" s="87"/>
      <c r="E38" s="87"/>
      <c r="F38" s="88"/>
      <c r="G38" s="89">
        <f>G33</f>
        <v>0.99852071005917153</v>
      </c>
      <c r="H38" s="69"/>
      <c r="I38" s="69"/>
    </row>
    <row r="39" spans="1:12" ht="24.75" customHeight="1" thickTop="1" thickBot="1">
      <c r="B39" s="81" t="s">
        <v>27</v>
      </c>
      <c r="C39" s="82"/>
      <c r="D39" s="82"/>
      <c r="E39" s="82"/>
      <c r="F39" s="79" t="s">
        <v>101</v>
      </c>
      <c r="G39" s="90" t="s">
        <v>28</v>
      </c>
      <c r="H39" s="69"/>
      <c r="I39" s="69"/>
    </row>
    <row r="40" spans="1:12" ht="15" thickTop="1">
      <c r="B40" s="91" t="s">
        <v>117</v>
      </c>
      <c r="C40" s="92"/>
      <c r="D40" s="92"/>
      <c r="E40" s="92"/>
      <c r="F40" s="93">
        <v>0</v>
      </c>
      <c r="G40" s="94">
        <v>0</v>
      </c>
      <c r="H40" s="69"/>
      <c r="I40" s="69"/>
    </row>
    <row r="41" spans="1:12">
      <c r="B41" s="91" t="s">
        <v>118</v>
      </c>
      <c r="C41" s="92"/>
      <c r="D41" s="92"/>
      <c r="E41" s="92"/>
      <c r="F41" s="93">
        <v>0.3</v>
      </c>
      <c r="G41" s="94">
        <v>0.5</v>
      </c>
      <c r="H41" s="69"/>
      <c r="I41" s="69"/>
    </row>
    <row r="42" spans="1:12" ht="15" customHeight="1">
      <c r="B42" s="91" t="s">
        <v>119</v>
      </c>
      <c r="C42" s="92"/>
      <c r="D42" s="92"/>
      <c r="E42" s="92"/>
      <c r="F42" s="93">
        <v>0.5</v>
      </c>
      <c r="G42" s="94">
        <v>1</v>
      </c>
      <c r="H42" s="69"/>
      <c r="I42" s="69"/>
    </row>
    <row r="43" spans="1:12" ht="15" customHeight="1">
      <c r="B43" s="91" t="s">
        <v>120</v>
      </c>
      <c r="C43" s="92"/>
      <c r="D43" s="92"/>
      <c r="E43" s="92"/>
      <c r="F43" s="93">
        <v>0.75</v>
      </c>
      <c r="G43" s="94">
        <v>1.1000000000000001</v>
      </c>
      <c r="H43" s="69"/>
      <c r="I43" s="69"/>
    </row>
    <row r="44" spans="1:12">
      <c r="B44" s="91" t="s">
        <v>121</v>
      </c>
      <c r="C44" s="92"/>
      <c r="D44" s="92"/>
      <c r="E44" s="92"/>
      <c r="F44" s="93">
        <v>0.9</v>
      </c>
      <c r="G44" s="94">
        <v>1.1000000000000001</v>
      </c>
      <c r="H44" s="69"/>
      <c r="I44" s="69"/>
    </row>
    <row r="45" spans="1:12">
      <c r="B45" s="91" t="s">
        <v>123</v>
      </c>
      <c r="C45" s="92"/>
      <c r="D45" s="92"/>
      <c r="E45" s="92"/>
      <c r="F45" s="93">
        <v>1</v>
      </c>
      <c r="G45" s="94">
        <v>1.1000000000000001</v>
      </c>
      <c r="H45" s="69"/>
      <c r="I45" s="69"/>
    </row>
    <row r="46" spans="1:12" ht="15" thickBot="1">
      <c r="B46" s="91" t="s">
        <v>122</v>
      </c>
      <c r="C46" s="92"/>
      <c r="D46" s="92"/>
      <c r="E46" s="92"/>
      <c r="F46" s="95">
        <v>1</v>
      </c>
      <c r="G46" s="94">
        <v>1.1000000000000001</v>
      </c>
      <c r="H46" s="69"/>
      <c r="I46" s="69"/>
    </row>
    <row r="47" spans="1:12" ht="25" customHeight="1" thickTop="1" thickBot="1">
      <c r="B47" s="107" t="s">
        <v>76</v>
      </c>
      <c r="C47" s="96"/>
      <c r="D47" s="87"/>
      <c r="E47" s="87"/>
      <c r="F47" s="90"/>
      <c r="G47" s="97">
        <f>IF(G38=F40,G40,IF(G38&lt;=F41,G41,IF(G38&lt;=F42,G42,IF(G38&lt;=F43,G43,IF(G38&lt;=F44,G44,IF(G38&lt;=F45,G45,IF(G38&gt;F46,G46)))))))</f>
        <v>1.1000000000000001</v>
      </c>
      <c r="H47" s="69"/>
      <c r="I47" s="69"/>
    </row>
    <row r="48" spans="1:12" ht="8.25" customHeight="1" thickTop="1">
      <c r="B48" s="76"/>
      <c r="C48" s="76"/>
      <c r="D48" s="76"/>
      <c r="E48" s="76"/>
      <c r="F48" s="76"/>
      <c r="G48" s="77"/>
      <c r="H48" s="69"/>
      <c r="I48" s="69"/>
      <c r="L48" s="13"/>
    </row>
    <row r="49" spans="1:11">
      <c r="A49" s="70" t="s">
        <v>32</v>
      </c>
      <c r="B49" s="84" t="s">
        <v>30</v>
      </c>
      <c r="C49" s="84"/>
      <c r="D49" s="72" t="s">
        <v>13</v>
      </c>
      <c r="E49" s="69"/>
      <c r="F49" s="69"/>
      <c r="G49" s="69"/>
      <c r="H49" s="69"/>
      <c r="I49" s="69"/>
    </row>
    <row r="50" spans="1:11" ht="8.25" customHeight="1" thickBot="1">
      <c r="B50" s="69"/>
      <c r="C50" s="69"/>
      <c r="D50" s="69"/>
      <c r="E50" s="69"/>
      <c r="F50" s="69"/>
      <c r="G50" s="69"/>
      <c r="H50" s="69"/>
      <c r="I50" s="69"/>
    </row>
    <row r="51" spans="1:11" ht="25" customHeight="1" thickTop="1" thickBot="1">
      <c r="B51" s="351" t="s">
        <v>76</v>
      </c>
      <c r="C51" s="352"/>
      <c r="D51" s="352"/>
      <c r="E51" s="352"/>
      <c r="F51" s="352"/>
      <c r="G51" s="75">
        <f>G47</f>
        <v>1.1000000000000001</v>
      </c>
      <c r="H51" s="69"/>
      <c r="I51" s="69"/>
    </row>
    <row r="52" spans="1:11" ht="25" customHeight="1" thickTop="1" thickBot="1">
      <c r="B52" s="351" t="s">
        <v>5</v>
      </c>
      <c r="C52" s="352"/>
      <c r="D52" s="352"/>
      <c r="E52" s="352"/>
      <c r="F52" s="352"/>
      <c r="G52" s="75">
        <f>G16</f>
        <v>0.11</v>
      </c>
      <c r="H52" s="69"/>
      <c r="I52" s="69"/>
    </row>
    <row r="53" spans="1:11" s="15" customFormat="1" ht="25" customHeight="1" thickTop="1" thickBot="1">
      <c r="A53" s="98"/>
      <c r="B53" s="348" t="s">
        <v>31</v>
      </c>
      <c r="C53" s="349"/>
      <c r="D53" s="350" t="s">
        <v>78</v>
      </c>
      <c r="E53" s="350"/>
      <c r="F53" s="108"/>
      <c r="G53" s="120">
        <f>G51*G52</f>
        <v>0.12100000000000001</v>
      </c>
      <c r="H53" s="99"/>
      <c r="I53" s="99"/>
    </row>
    <row r="54" spans="1:11" ht="15" thickTop="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245</v>
      </c>
      <c r="D57" s="69"/>
      <c r="E57" s="69"/>
      <c r="F57" s="69"/>
      <c r="G57" s="69"/>
      <c r="H57" s="69"/>
      <c r="I57" s="69"/>
    </row>
    <row r="58" spans="1:11" s="16" customFormat="1" ht="61.5" customHeight="1" thickBot="1">
      <c r="A58" s="100"/>
      <c r="B58" s="101" t="s">
        <v>4</v>
      </c>
      <c r="C58" s="101" t="s">
        <v>8</v>
      </c>
      <c r="D58" s="101" t="s">
        <v>108</v>
      </c>
      <c r="E58" s="101" t="s">
        <v>134</v>
      </c>
      <c r="F58" s="123" t="s">
        <v>246</v>
      </c>
      <c r="G58" s="137" t="s">
        <v>247</v>
      </c>
      <c r="H58" s="102"/>
      <c r="I58" s="102"/>
    </row>
    <row r="59" spans="1:11">
      <c r="B59" s="103">
        <v>1</v>
      </c>
      <c r="C59" s="257" t="s">
        <v>493</v>
      </c>
      <c r="D59" s="258">
        <v>11140910000085</v>
      </c>
      <c r="E59" s="105">
        <v>2014</v>
      </c>
      <c r="F59" s="257" t="s">
        <v>503</v>
      </c>
      <c r="G59" s="148"/>
      <c r="H59" s="69"/>
      <c r="I59" s="69"/>
      <c r="J59" s="332" t="s">
        <v>131</v>
      </c>
      <c r="K59" s="336" t="s">
        <v>132</v>
      </c>
    </row>
    <row r="60" spans="1:11">
      <c r="B60" s="103">
        <v>2</v>
      </c>
      <c r="C60" s="257" t="s">
        <v>494</v>
      </c>
      <c r="D60" s="258">
        <v>11160910000014</v>
      </c>
      <c r="E60" s="105">
        <v>2016</v>
      </c>
      <c r="F60" s="257" t="s">
        <v>504</v>
      </c>
      <c r="G60" s="148"/>
      <c r="H60" s="69"/>
      <c r="I60" s="69"/>
      <c r="J60" s="333"/>
      <c r="K60" s="338"/>
    </row>
    <row r="61" spans="1:11">
      <c r="B61" s="103">
        <v>3</v>
      </c>
      <c r="C61" s="257" t="s">
        <v>495</v>
      </c>
      <c r="D61" s="258">
        <v>11150960000065</v>
      </c>
      <c r="E61" s="105">
        <v>2015</v>
      </c>
      <c r="F61" s="257" t="s">
        <v>505</v>
      </c>
      <c r="G61" s="148"/>
      <c r="H61" s="69"/>
      <c r="I61" s="69"/>
      <c r="J61" s="333"/>
      <c r="K61" s="338"/>
    </row>
    <row r="62" spans="1:11">
      <c r="B62" s="103">
        <v>4</v>
      </c>
      <c r="C62" s="257" t="s">
        <v>423</v>
      </c>
      <c r="D62" s="258">
        <v>11150910000034</v>
      </c>
      <c r="E62" s="105">
        <v>2015</v>
      </c>
      <c r="F62" s="257" t="s">
        <v>506</v>
      </c>
      <c r="G62" s="148"/>
      <c r="H62" s="69"/>
      <c r="I62" s="69"/>
      <c r="J62" s="333"/>
      <c r="K62" s="338"/>
    </row>
    <row r="63" spans="1:11">
      <c r="B63" s="103">
        <v>5</v>
      </c>
      <c r="C63" s="257" t="s">
        <v>496</v>
      </c>
      <c r="D63" s="258">
        <v>11150930000004</v>
      </c>
      <c r="E63" s="105">
        <v>2015</v>
      </c>
      <c r="F63" s="259"/>
      <c r="G63" s="148"/>
      <c r="H63" s="69"/>
      <c r="I63" s="69"/>
      <c r="J63" s="333"/>
      <c r="K63" s="338"/>
    </row>
    <row r="64" spans="1:11">
      <c r="B64" s="103">
        <v>6</v>
      </c>
      <c r="C64" s="257" t="s">
        <v>497</v>
      </c>
      <c r="D64" s="258">
        <v>11150930000090</v>
      </c>
      <c r="E64" s="105">
        <v>2015</v>
      </c>
      <c r="F64" s="257" t="s">
        <v>507</v>
      </c>
      <c r="G64" s="148"/>
      <c r="H64" s="69"/>
      <c r="I64" s="69"/>
      <c r="J64" s="333"/>
      <c r="K64" s="338"/>
    </row>
    <row r="65" spans="1:16">
      <c r="B65" s="103">
        <v>7</v>
      </c>
      <c r="C65" s="257" t="s">
        <v>498</v>
      </c>
      <c r="D65" s="258">
        <v>11150960000036</v>
      </c>
      <c r="E65" s="105">
        <v>2015</v>
      </c>
      <c r="F65" s="259"/>
      <c r="G65" s="148"/>
      <c r="H65" s="69"/>
      <c r="I65" s="69"/>
      <c r="J65" s="333"/>
      <c r="K65" s="338"/>
    </row>
    <row r="66" spans="1:16">
      <c r="B66" s="103">
        <v>8</v>
      </c>
      <c r="C66" s="257" t="s">
        <v>499</v>
      </c>
      <c r="D66" s="258">
        <v>11140930000048</v>
      </c>
      <c r="E66" s="105">
        <v>2014</v>
      </c>
      <c r="F66" s="257" t="s">
        <v>508</v>
      </c>
      <c r="G66" s="148"/>
      <c r="H66" s="69"/>
      <c r="I66" s="69"/>
      <c r="J66" s="333"/>
      <c r="K66" s="338"/>
    </row>
    <row r="67" spans="1:16">
      <c r="B67" s="103">
        <v>9</v>
      </c>
      <c r="C67" s="257" t="s">
        <v>500</v>
      </c>
      <c r="D67" s="258">
        <v>11140910000144</v>
      </c>
      <c r="E67" s="105">
        <v>2014</v>
      </c>
      <c r="F67" s="257" t="s">
        <v>509</v>
      </c>
      <c r="G67" s="148"/>
      <c r="H67" s="69"/>
      <c r="I67" s="69"/>
      <c r="J67" s="333"/>
      <c r="K67" s="338"/>
    </row>
    <row r="68" spans="1:16">
      <c r="B68" s="103">
        <v>10</v>
      </c>
      <c r="C68" s="257" t="s">
        <v>501</v>
      </c>
      <c r="D68" s="258">
        <v>11140920000019</v>
      </c>
      <c r="E68" s="105">
        <v>2014</v>
      </c>
      <c r="F68" s="259"/>
      <c r="G68" s="148"/>
      <c r="H68" s="69"/>
      <c r="I68" s="69"/>
      <c r="J68" s="333"/>
      <c r="K68" s="338"/>
    </row>
    <row r="69" spans="1:16" ht="15" thickBot="1">
      <c r="B69" s="103">
        <v>11</v>
      </c>
      <c r="C69" s="104" t="s">
        <v>502</v>
      </c>
      <c r="D69" s="105"/>
      <c r="E69" s="105"/>
      <c r="F69" s="149"/>
      <c r="G69" s="148"/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248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205</v>
      </c>
      <c r="D73" s="69"/>
      <c r="E73" s="69"/>
      <c r="F73" s="69"/>
      <c r="G73" s="69"/>
      <c r="H73" s="69"/>
    </row>
    <row r="74" spans="1:16">
      <c r="B74" s="69"/>
      <c r="C74" s="69"/>
      <c r="D74" s="69"/>
      <c r="E74" s="69"/>
      <c r="F74" s="69"/>
      <c r="G74" s="69"/>
      <c r="H74" s="69"/>
    </row>
    <row r="75" spans="1:16">
      <c r="A75" s="70" t="s">
        <v>190</v>
      </c>
      <c r="B75" s="84" t="s">
        <v>191</v>
      </c>
      <c r="C75" s="84"/>
      <c r="D75" s="72" t="s">
        <v>13</v>
      </c>
      <c r="E75" s="69"/>
      <c r="F75" s="69"/>
      <c r="G75" s="69"/>
      <c r="H75" s="69"/>
      <c r="I75" s="69"/>
    </row>
    <row r="76" spans="1:16" ht="15" thickBot="1">
      <c r="B76" s="69"/>
      <c r="C76" s="69"/>
      <c r="D76" s="69"/>
      <c r="E76" s="69"/>
      <c r="F76" s="69"/>
      <c r="G76" s="69"/>
      <c r="H76" s="69"/>
      <c r="J76" s="147"/>
      <c r="K76" s="147"/>
    </row>
    <row r="77" spans="1:16" ht="15" thickBot="1">
      <c r="B77" s="69" t="s">
        <v>192</v>
      </c>
      <c r="C77" s="169" t="s">
        <v>196</v>
      </c>
      <c r="D77" s="69"/>
      <c r="E77" s="69"/>
      <c r="F77" s="69"/>
      <c r="G77" s="69"/>
      <c r="H77" s="69"/>
      <c r="J77" s="146" t="s">
        <v>131</v>
      </c>
      <c r="K77" s="330" t="s">
        <v>199</v>
      </c>
      <c r="L77" s="330"/>
      <c r="M77" s="330"/>
      <c r="N77" s="330"/>
      <c r="O77" s="330"/>
      <c r="P77" s="331"/>
    </row>
    <row r="78" spans="1:16" ht="15" thickBot="1">
      <c r="B78" s="69"/>
      <c r="C78" s="69"/>
      <c r="D78" s="69"/>
      <c r="E78" s="69"/>
      <c r="F78" s="69"/>
      <c r="G78" s="69"/>
      <c r="H78" s="69"/>
      <c r="J78" s="147"/>
      <c r="K78" s="147"/>
    </row>
    <row r="79" spans="1:16">
      <c r="B79" s="69"/>
      <c r="C79" s="170"/>
      <c r="D79" s="171"/>
      <c r="E79" s="171"/>
      <c r="F79" s="171"/>
      <c r="G79" s="172"/>
      <c r="H79" s="69"/>
      <c r="J79" s="332" t="s">
        <v>131</v>
      </c>
      <c r="K79" s="335" t="s">
        <v>198</v>
      </c>
      <c r="L79" s="335"/>
      <c r="M79" s="335"/>
      <c r="N79" s="335"/>
      <c r="O79" s="336"/>
    </row>
    <row r="80" spans="1:16">
      <c r="B80" s="69"/>
      <c r="C80" s="173"/>
      <c r="D80" s="174"/>
      <c r="E80" s="174"/>
      <c r="F80" s="174"/>
      <c r="G80" s="175"/>
      <c r="H80" s="69"/>
      <c r="J80" s="333"/>
      <c r="K80" s="337"/>
      <c r="L80" s="337"/>
      <c r="M80" s="337"/>
      <c r="N80" s="337"/>
      <c r="O80" s="338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 ht="15" thickBot="1">
      <c r="B93" s="69"/>
      <c r="C93" s="176"/>
      <c r="D93" s="177"/>
      <c r="E93" s="177"/>
      <c r="F93" s="177"/>
      <c r="G93" s="178"/>
      <c r="H93" s="69"/>
      <c r="J93" s="334"/>
      <c r="K93" s="339"/>
      <c r="L93" s="339"/>
      <c r="M93" s="339"/>
      <c r="N93" s="339"/>
      <c r="O93" s="340"/>
    </row>
    <row r="94" spans="2:16" ht="15" thickBot="1">
      <c r="B94" s="69"/>
      <c r="C94" s="69"/>
      <c r="D94" s="69"/>
      <c r="E94" s="69"/>
      <c r="F94" s="69"/>
      <c r="G94" s="69"/>
      <c r="H94" s="69"/>
      <c r="K94" s="147"/>
      <c r="L94" s="147"/>
      <c r="M94" s="147"/>
      <c r="N94" s="147"/>
      <c r="O94" s="147"/>
    </row>
    <row r="95" spans="2:16" ht="15" thickBot="1">
      <c r="B95" s="69" t="s">
        <v>197</v>
      </c>
      <c r="C95" s="169" t="s">
        <v>196</v>
      </c>
      <c r="D95" s="69"/>
      <c r="E95" s="69"/>
      <c r="F95" s="69"/>
      <c r="G95" s="69"/>
      <c r="H95" s="69"/>
      <c r="J95" s="146" t="s">
        <v>131</v>
      </c>
      <c r="K95" s="330" t="s">
        <v>199</v>
      </c>
      <c r="L95" s="330"/>
      <c r="M95" s="330"/>
      <c r="N95" s="330"/>
      <c r="O95" s="330"/>
      <c r="P95" s="331"/>
    </row>
    <row r="96" spans="2:16" ht="15" thickBot="1">
      <c r="B96" s="69"/>
      <c r="C96" s="69"/>
      <c r="D96" s="69"/>
      <c r="E96" s="69"/>
      <c r="F96" s="69"/>
      <c r="G96" s="69"/>
      <c r="H96" s="69"/>
      <c r="J96" s="147"/>
      <c r="K96" s="147"/>
    </row>
    <row r="97" spans="2:15">
      <c r="B97" s="69"/>
      <c r="C97" s="170"/>
      <c r="D97" s="171"/>
      <c r="E97" s="171"/>
      <c r="F97" s="171"/>
      <c r="G97" s="172"/>
      <c r="H97" s="69"/>
      <c r="J97" s="332" t="s">
        <v>131</v>
      </c>
      <c r="K97" s="335" t="s">
        <v>198</v>
      </c>
      <c r="L97" s="335"/>
      <c r="M97" s="335"/>
      <c r="N97" s="335"/>
      <c r="O97" s="336"/>
    </row>
    <row r="98" spans="2:15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 ht="15" thickBot="1">
      <c r="B111" s="69"/>
      <c r="C111" s="176"/>
      <c r="D111" s="177"/>
      <c r="E111" s="177"/>
      <c r="F111" s="177"/>
      <c r="G111" s="178"/>
      <c r="H111" s="69"/>
      <c r="J111" s="334"/>
      <c r="K111" s="339"/>
      <c r="L111" s="339"/>
      <c r="M111" s="339"/>
      <c r="N111" s="339"/>
      <c r="O111" s="340"/>
    </row>
    <row r="112" spans="2:15">
      <c r="B112" s="69"/>
      <c r="C112" s="69"/>
      <c r="D112" s="69"/>
      <c r="E112" s="69"/>
      <c r="F112" s="69"/>
      <c r="G112" s="69"/>
      <c r="H112" s="69"/>
    </row>
    <row r="113" spans="2:8">
      <c r="B113" s="69"/>
      <c r="C113" s="69"/>
      <c r="D113" s="69"/>
      <c r="E113" s="69"/>
      <c r="F113" s="69"/>
      <c r="G113" s="69"/>
      <c r="H113" s="69"/>
    </row>
  </sheetData>
  <mergeCells count="33">
    <mergeCell ref="B31:F31"/>
    <mergeCell ref="A7:H7"/>
    <mergeCell ref="E10:G10"/>
    <mergeCell ref="B15:F15"/>
    <mergeCell ref="B16:F16"/>
    <mergeCell ref="B20:G20"/>
    <mergeCell ref="C24:F24"/>
    <mergeCell ref="C25:F25"/>
    <mergeCell ref="D26:E26"/>
    <mergeCell ref="F26:F27"/>
    <mergeCell ref="G26:G27"/>
    <mergeCell ref="D27:E27"/>
    <mergeCell ref="B32:F32"/>
    <mergeCell ref="B33:C34"/>
    <mergeCell ref="D33:E33"/>
    <mergeCell ref="F33:F34"/>
    <mergeCell ref="G33:G34"/>
    <mergeCell ref="D34:E34"/>
    <mergeCell ref="B51:F51"/>
    <mergeCell ref="B52:F52"/>
    <mergeCell ref="B53:C53"/>
    <mergeCell ref="D53:E53"/>
    <mergeCell ref="J59:J69"/>
    <mergeCell ref="K95:P95"/>
    <mergeCell ref="J97:J111"/>
    <mergeCell ref="K97:O111"/>
    <mergeCell ref="K24:P24"/>
    <mergeCell ref="K25:P25"/>
    <mergeCell ref="K77:P77"/>
    <mergeCell ref="J79:J93"/>
    <mergeCell ref="K79:O93"/>
    <mergeCell ref="K71:P71"/>
    <mergeCell ref="K59:K69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14"/>
  <sheetViews>
    <sheetView view="pageBreakPreview" topLeftCell="A23" zoomScale="90" zoomScaleNormal="100" zoomScaleSheetLayoutView="90" workbookViewId="0">
      <selection activeCell="L16" sqref="L16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9.1796875" style="106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152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FR.13-E2'!B31</f>
        <v>5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FR.13-E2'!C31</f>
        <v>Persentase mata kuliah yang mengintegrasikan Keilmuan dan Keislaman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66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250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4.75" customHeight="1" thickTop="1" thickBot="1">
      <c r="B15" s="361" t="s">
        <v>17</v>
      </c>
      <c r="C15" s="362"/>
      <c r="D15" s="362"/>
      <c r="E15" s="362"/>
      <c r="F15" s="362"/>
      <c r="G15" s="75">
        <f>'LPLK FR.13-E2'!I31</f>
        <v>0.3</v>
      </c>
      <c r="H15" s="69"/>
      <c r="I15" s="69"/>
    </row>
    <row r="16" spans="1:9" ht="24.75" customHeight="1" thickTop="1" thickBot="1">
      <c r="B16" s="361" t="s">
        <v>18</v>
      </c>
      <c r="C16" s="362"/>
      <c r="D16" s="362"/>
      <c r="E16" s="362"/>
      <c r="F16" s="362"/>
      <c r="G16" s="75">
        <f>'LPLK FR.13-E2'!J31</f>
        <v>0.1</v>
      </c>
      <c r="H16" s="69"/>
      <c r="I16" s="69"/>
    </row>
    <row r="17" spans="1:16" ht="8.25" customHeight="1" thickTop="1">
      <c r="B17" s="76"/>
      <c r="C17" s="76"/>
      <c r="D17" s="76"/>
      <c r="E17" s="76"/>
      <c r="F17" s="76"/>
      <c r="G17" s="77"/>
      <c r="H17" s="69"/>
      <c r="I17" s="69"/>
      <c r="L17" s="13"/>
    </row>
    <row r="18" spans="1:16">
      <c r="A18" s="70" t="s">
        <v>23</v>
      </c>
      <c r="B18" s="69" t="s">
        <v>10</v>
      </c>
      <c r="C18" s="69"/>
      <c r="D18" s="72" t="s">
        <v>13</v>
      </c>
      <c r="E18" s="69"/>
      <c r="F18" s="69"/>
      <c r="G18" s="69"/>
      <c r="H18" s="69"/>
      <c r="I18" s="69"/>
    </row>
    <row r="19" spans="1:16" ht="8.25" customHeight="1" thickBot="1">
      <c r="B19" s="69"/>
      <c r="C19" s="69"/>
      <c r="D19" s="69"/>
      <c r="E19" s="69"/>
      <c r="F19" s="69"/>
      <c r="G19" s="69"/>
      <c r="H19" s="69"/>
      <c r="I19" s="69"/>
    </row>
    <row r="20" spans="1:16" ht="61.5" customHeight="1" thickTop="1" thickBot="1">
      <c r="B20" s="358" t="str">
        <f>'LPLK FR.13-E2'!O31</f>
        <v>Jumlah Mata Kuliah  (yang menggambarkan karakteristik prodi/mata kuliah inti prodi) yang telah mengintegrasikan Keilmuan dan Keislaman (dilihat dari Capaian Pembelajaran/kriteria penilaian dalam RPS) : Jumlah Total Mata Kuliah</v>
      </c>
      <c r="C20" s="359"/>
      <c r="D20" s="359"/>
      <c r="E20" s="359"/>
      <c r="F20" s="359"/>
      <c r="G20" s="360"/>
      <c r="H20" s="69"/>
      <c r="I20" s="69"/>
    </row>
    <row r="21" spans="1:16" ht="8.25" customHeight="1" thickTop="1">
      <c r="B21" s="76"/>
      <c r="C21" s="76"/>
      <c r="D21" s="76"/>
      <c r="E21" s="76"/>
      <c r="F21" s="76"/>
      <c r="G21" s="77"/>
      <c r="H21" s="69"/>
      <c r="I21" s="69"/>
      <c r="L21" s="13"/>
    </row>
    <row r="22" spans="1:16">
      <c r="A22" s="70" t="s">
        <v>24</v>
      </c>
      <c r="B22" s="69" t="s">
        <v>74</v>
      </c>
      <c r="C22" s="69"/>
      <c r="D22" s="72" t="s">
        <v>13</v>
      </c>
      <c r="E22" s="69"/>
      <c r="F22" s="69"/>
      <c r="G22" s="69"/>
      <c r="H22" s="69"/>
      <c r="I22" s="69"/>
    </row>
    <row r="23" spans="1:16" ht="8.25" customHeight="1" thickBot="1">
      <c r="B23" s="69"/>
      <c r="C23" s="69"/>
      <c r="D23" s="69"/>
      <c r="E23" s="69"/>
      <c r="F23" s="69"/>
      <c r="G23" s="69"/>
      <c r="H23" s="69"/>
      <c r="I23" s="69"/>
    </row>
    <row r="24" spans="1:16" ht="21.75" customHeight="1" thickTop="1" thickBot="1">
      <c r="B24" s="78" t="s">
        <v>68</v>
      </c>
      <c r="C24" s="344" t="s">
        <v>251</v>
      </c>
      <c r="D24" s="344"/>
      <c r="E24" s="344"/>
      <c r="F24" s="345"/>
      <c r="G24" s="155">
        <v>11</v>
      </c>
      <c r="H24" s="69"/>
      <c r="I24" s="69"/>
      <c r="J24" s="146" t="s">
        <v>131</v>
      </c>
      <c r="K24" s="330" t="s">
        <v>147</v>
      </c>
      <c r="L24" s="330"/>
      <c r="M24" s="330"/>
      <c r="N24" s="330"/>
      <c r="O24" s="330"/>
      <c r="P24" s="331"/>
    </row>
    <row r="25" spans="1:16" ht="21.75" customHeight="1" thickTop="1" thickBot="1">
      <c r="B25" s="136" t="s">
        <v>69</v>
      </c>
      <c r="C25" s="344" t="s">
        <v>255</v>
      </c>
      <c r="D25" s="344"/>
      <c r="E25" s="344"/>
      <c r="F25" s="345"/>
      <c r="G25" s="155">
        <v>33</v>
      </c>
      <c r="H25" s="69"/>
      <c r="I25" s="69"/>
      <c r="J25" s="146" t="s">
        <v>131</v>
      </c>
      <c r="K25" s="330" t="s">
        <v>147</v>
      </c>
      <c r="L25" s="330"/>
      <c r="M25" s="330"/>
      <c r="N25" s="330"/>
      <c r="O25" s="330"/>
      <c r="P25" s="331"/>
    </row>
    <row r="26" spans="1:16" ht="18" customHeight="1" thickTop="1">
      <c r="B26" s="81"/>
      <c r="C26" s="82"/>
      <c r="D26" s="354" t="s">
        <v>70</v>
      </c>
      <c r="E26" s="354"/>
      <c r="F26" s="370" t="s">
        <v>25</v>
      </c>
      <c r="G26" s="363">
        <f>G24/G25</f>
        <v>0.33333333333333331</v>
      </c>
      <c r="H26" s="69"/>
      <c r="I26" s="69"/>
      <c r="L26" s="13"/>
    </row>
    <row r="27" spans="1:16" ht="18" customHeight="1" thickBot="1">
      <c r="B27" s="114"/>
      <c r="C27" s="115"/>
      <c r="D27" s="355" t="s">
        <v>71</v>
      </c>
      <c r="E27" s="355"/>
      <c r="F27" s="371"/>
      <c r="G27" s="375"/>
      <c r="H27" s="69"/>
      <c r="I27" s="69"/>
      <c r="L27" s="13"/>
    </row>
    <row r="28" spans="1:16" ht="8.25" customHeight="1">
      <c r="B28" s="76"/>
      <c r="C28" s="76"/>
      <c r="D28" s="76"/>
      <c r="E28" s="76"/>
      <c r="F28" s="76"/>
      <c r="G28" s="77"/>
      <c r="H28" s="69"/>
      <c r="I28" s="69"/>
      <c r="L28" s="13"/>
    </row>
    <row r="29" spans="1:16">
      <c r="A29" s="70" t="s">
        <v>26</v>
      </c>
      <c r="B29" s="84" t="s">
        <v>67</v>
      </c>
      <c r="C29" s="84"/>
      <c r="D29" s="72" t="s">
        <v>13</v>
      </c>
      <c r="E29" s="69"/>
      <c r="F29" s="69"/>
      <c r="G29" s="69"/>
      <c r="H29" s="69"/>
      <c r="I29" s="69"/>
    </row>
    <row r="30" spans="1:16" ht="8.25" customHeight="1" thickBot="1">
      <c r="B30" s="69"/>
      <c r="C30" s="69"/>
      <c r="D30" s="69"/>
      <c r="E30" s="69"/>
      <c r="F30" s="69"/>
      <c r="G30" s="69"/>
      <c r="H30" s="69"/>
      <c r="I30" s="69"/>
    </row>
    <row r="31" spans="1:16" ht="24" customHeight="1" thickTop="1" thickBot="1">
      <c r="B31" s="351" t="s">
        <v>74</v>
      </c>
      <c r="C31" s="352"/>
      <c r="D31" s="352"/>
      <c r="E31" s="352"/>
      <c r="F31" s="352"/>
      <c r="G31" s="75">
        <f>G26</f>
        <v>0.33333333333333331</v>
      </c>
      <c r="H31" s="69"/>
      <c r="I31" s="69"/>
    </row>
    <row r="32" spans="1:16" ht="24" customHeight="1" thickTop="1" thickBot="1">
      <c r="B32" s="351" t="s">
        <v>11</v>
      </c>
      <c r="C32" s="352"/>
      <c r="D32" s="352"/>
      <c r="E32" s="352"/>
      <c r="F32" s="352"/>
      <c r="G32" s="85">
        <f>G15</f>
        <v>0.3</v>
      </c>
      <c r="H32" s="69"/>
      <c r="I32" s="69"/>
    </row>
    <row r="33" spans="1:12" ht="19.5" customHeight="1" thickTop="1">
      <c r="B33" s="365" t="s">
        <v>77</v>
      </c>
      <c r="C33" s="366"/>
      <c r="D33" s="354" t="str">
        <f>B31</f>
        <v>Realisasi Kinerja</v>
      </c>
      <c r="E33" s="354"/>
      <c r="F33" s="370" t="s">
        <v>25</v>
      </c>
      <c r="G33" s="363">
        <f>(G31/G32)*100%</f>
        <v>1.1111111111111112</v>
      </c>
      <c r="H33" s="69"/>
      <c r="I33" s="69"/>
      <c r="L33" s="13"/>
    </row>
    <row r="34" spans="1:12" ht="19.5" customHeight="1" thickBot="1">
      <c r="B34" s="367"/>
      <c r="C34" s="368"/>
      <c r="D34" s="355" t="str">
        <f>B32</f>
        <v>Target</v>
      </c>
      <c r="E34" s="355"/>
      <c r="F34" s="371"/>
      <c r="G34" s="364"/>
      <c r="H34" s="69"/>
      <c r="I34" s="69"/>
      <c r="L34" s="13"/>
    </row>
    <row r="35" spans="1:12" ht="8.25" customHeight="1" thickTop="1">
      <c r="B35" s="76"/>
      <c r="C35" s="76"/>
      <c r="D35" s="76"/>
      <c r="E35" s="76"/>
      <c r="F35" s="76"/>
      <c r="G35" s="77"/>
      <c r="H35" s="69"/>
      <c r="I35" s="69"/>
      <c r="L35" s="13"/>
    </row>
    <row r="36" spans="1:12">
      <c r="A36" s="70" t="s">
        <v>29</v>
      </c>
      <c r="B36" s="84" t="s">
        <v>75</v>
      </c>
      <c r="C36" s="84"/>
      <c r="D36" s="72" t="s">
        <v>13</v>
      </c>
      <c r="E36" s="69"/>
      <c r="F36" s="69"/>
      <c r="G36" s="69"/>
      <c r="H36" s="69"/>
      <c r="I36" s="69"/>
    </row>
    <row r="37" spans="1:12" ht="8.25" customHeight="1" thickBot="1">
      <c r="B37" s="69"/>
      <c r="C37" s="69"/>
      <c r="D37" s="69"/>
      <c r="E37" s="69"/>
      <c r="F37" s="69"/>
      <c r="G37" s="69"/>
      <c r="H37" s="69"/>
      <c r="I37" s="69"/>
    </row>
    <row r="38" spans="1:12" ht="25" customHeight="1" thickTop="1" thickBot="1">
      <c r="B38" s="86" t="s">
        <v>100</v>
      </c>
      <c r="C38" s="87"/>
      <c r="D38" s="87"/>
      <c r="E38" s="87"/>
      <c r="F38" s="88"/>
      <c r="G38" s="89">
        <f>G33</f>
        <v>1.1111111111111112</v>
      </c>
      <c r="H38" s="69"/>
      <c r="I38" s="69"/>
    </row>
    <row r="39" spans="1:12" ht="24.75" customHeight="1" thickTop="1" thickBot="1">
      <c r="B39" s="81" t="s">
        <v>27</v>
      </c>
      <c r="C39" s="82"/>
      <c r="D39" s="82"/>
      <c r="E39" s="82"/>
      <c r="F39" s="79" t="s">
        <v>101</v>
      </c>
      <c r="G39" s="90" t="s">
        <v>28</v>
      </c>
      <c r="H39" s="69"/>
      <c r="I39" s="69"/>
    </row>
    <row r="40" spans="1:12" ht="15" thickTop="1">
      <c r="B40" s="91" t="s">
        <v>117</v>
      </c>
      <c r="C40" s="92"/>
      <c r="D40" s="92"/>
      <c r="E40" s="92"/>
      <c r="F40" s="93">
        <v>0</v>
      </c>
      <c r="G40" s="94">
        <v>0</v>
      </c>
      <c r="H40" s="69"/>
      <c r="I40" s="69"/>
    </row>
    <row r="41" spans="1:12">
      <c r="B41" s="91" t="s">
        <v>118</v>
      </c>
      <c r="C41" s="92"/>
      <c r="D41" s="92"/>
      <c r="E41" s="92"/>
      <c r="F41" s="93">
        <v>0.3</v>
      </c>
      <c r="G41" s="94">
        <v>0.5</v>
      </c>
      <c r="H41" s="69"/>
      <c r="I41" s="69"/>
    </row>
    <row r="42" spans="1:12" ht="15" customHeight="1">
      <c r="B42" s="91" t="s">
        <v>119</v>
      </c>
      <c r="C42" s="92"/>
      <c r="D42" s="92"/>
      <c r="E42" s="92"/>
      <c r="F42" s="93">
        <v>0.5</v>
      </c>
      <c r="G42" s="94">
        <v>1</v>
      </c>
      <c r="H42" s="69"/>
      <c r="I42" s="69"/>
    </row>
    <row r="43" spans="1:12" ht="15" customHeight="1">
      <c r="B43" s="91" t="s">
        <v>120</v>
      </c>
      <c r="C43" s="92"/>
      <c r="D43" s="92"/>
      <c r="E43" s="92"/>
      <c r="F43" s="93">
        <v>0.75</v>
      </c>
      <c r="G43" s="94">
        <v>1.1000000000000001</v>
      </c>
      <c r="H43" s="69"/>
      <c r="I43" s="69"/>
    </row>
    <row r="44" spans="1:12">
      <c r="B44" s="91" t="s">
        <v>121</v>
      </c>
      <c r="C44" s="92"/>
      <c r="D44" s="92"/>
      <c r="E44" s="92"/>
      <c r="F44" s="93">
        <v>0.9</v>
      </c>
      <c r="G44" s="94">
        <v>1.1000000000000001</v>
      </c>
      <c r="H44" s="69"/>
      <c r="I44" s="69"/>
    </row>
    <row r="45" spans="1:12">
      <c r="B45" s="91" t="s">
        <v>123</v>
      </c>
      <c r="C45" s="92"/>
      <c r="D45" s="92"/>
      <c r="E45" s="92"/>
      <c r="F45" s="93">
        <v>1</v>
      </c>
      <c r="G45" s="94">
        <v>1.1000000000000001</v>
      </c>
      <c r="H45" s="69"/>
      <c r="I45" s="69"/>
    </row>
    <row r="46" spans="1:12" ht="15" thickBot="1">
      <c r="B46" s="91" t="s">
        <v>122</v>
      </c>
      <c r="C46" s="92"/>
      <c r="D46" s="92"/>
      <c r="E46" s="92"/>
      <c r="F46" s="95">
        <v>1</v>
      </c>
      <c r="G46" s="94">
        <v>1.1000000000000001</v>
      </c>
      <c r="H46" s="69"/>
      <c r="I46" s="69"/>
    </row>
    <row r="47" spans="1:12" ht="25" customHeight="1" thickTop="1" thickBot="1">
      <c r="B47" s="107" t="s">
        <v>76</v>
      </c>
      <c r="C47" s="96"/>
      <c r="D47" s="87"/>
      <c r="E47" s="87"/>
      <c r="F47" s="90"/>
      <c r="G47" s="97">
        <f>IF(G38=F40,G40,IF(G38&lt;=F41,G41,IF(G38&lt;=F42,G42,IF(G38&lt;=F43,G43,IF(G38&lt;=F44,G44,IF(G38&lt;=F45,G45,IF(G38&gt;F46,G46)))))))</f>
        <v>1.1000000000000001</v>
      </c>
      <c r="H47" s="69"/>
      <c r="I47" s="69"/>
    </row>
    <row r="48" spans="1:12" ht="8.25" customHeight="1" thickTop="1">
      <c r="B48" s="76"/>
      <c r="C48" s="76"/>
      <c r="D48" s="76"/>
      <c r="E48" s="76"/>
      <c r="F48" s="76"/>
      <c r="G48" s="77"/>
      <c r="H48" s="69"/>
      <c r="I48" s="69"/>
      <c r="L48" s="13"/>
    </row>
    <row r="49" spans="1:11">
      <c r="A49" s="70" t="s">
        <v>32</v>
      </c>
      <c r="B49" s="84" t="s">
        <v>30</v>
      </c>
      <c r="C49" s="84"/>
      <c r="D49" s="72" t="s">
        <v>13</v>
      </c>
      <c r="E49" s="69"/>
      <c r="F49" s="69"/>
      <c r="G49" s="69"/>
      <c r="H49" s="69"/>
      <c r="I49" s="69"/>
    </row>
    <row r="50" spans="1:11" ht="8.25" customHeight="1" thickBot="1">
      <c r="B50" s="69"/>
      <c r="C50" s="69"/>
      <c r="D50" s="69"/>
      <c r="E50" s="69"/>
      <c r="F50" s="69"/>
      <c r="G50" s="69"/>
      <c r="H50" s="69"/>
      <c r="I50" s="69"/>
    </row>
    <row r="51" spans="1:11" ht="25" customHeight="1" thickTop="1" thickBot="1">
      <c r="B51" s="351" t="s">
        <v>76</v>
      </c>
      <c r="C51" s="352"/>
      <c r="D51" s="352"/>
      <c r="E51" s="352"/>
      <c r="F51" s="352"/>
      <c r="G51" s="75">
        <f>G47</f>
        <v>1.1000000000000001</v>
      </c>
      <c r="H51" s="69"/>
      <c r="I51" s="69"/>
    </row>
    <row r="52" spans="1:11" ht="25" customHeight="1" thickTop="1" thickBot="1">
      <c r="B52" s="351" t="s">
        <v>5</v>
      </c>
      <c r="C52" s="352"/>
      <c r="D52" s="352"/>
      <c r="E52" s="352"/>
      <c r="F52" s="352"/>
      <c r="G52" s="75">
        <f>G16</f>
        <v>0.1</v>
      </c>
      <c r="H52" s="69"/>
      <c r="I52" s="69"/>
    </row>
    <row r="53" spans="1:11" s="15" customFormat="1" ht="25" customHeight="1" thickTop="1" thickBot="1">
      <c r="A53" s="98"/>
      <c r="B53" s="348" t="s">
        <v>31</v>
      </c>
      <c r="C53" s="349"/>
      <c r="D53" s="350" t="s">
        <v>78</v>
      </c>
      <c r="E53" s="350"/>
      <c r="F53" s="108"/>
      <c r="G53" s="120">
        <f>G51*G52</f>
        <v>0.11000000000000001</v>
      </c>
      <c r="H53" s="99"/>
      <c r="I53" s="99"/>
    </row>
    <row r="54" spans="1:11" ht="15" thickTop="1">
      <c r="B54" s="69"/>
      <c r="C54" s="69"/>
      <c r="D54" s="69"/>
      <c r="E54" s="69"/>
      <c r="F54" s="69"/>
      <c r="G54" s="69"/>
      <c r="H54" s="69"/>
      <c r="I54" s="69"/>
    </row>
    <row r="55" spans="1:11">
      <c r="A55" s="70" t="s">
        <v>72</v>
      </c>
      <c r="B55" s="84" t="s">
        <v>33</v>
      </c>
      <c r="C55" s="84"/>
      <c r="D55" s="72" t="s">
        <v>13</v>
      </c>
      <c r="E55" s="69"/>
      <c r="F55" s="69"/>
      <c r="G55" s="69"/>
      <c r="H55" s="69"/>
      <c r="I55" s="69"/>
    </row>
    <row r="56" spans="1:11">
      <c r="B56" s="69" t="s">
        <v>68</v>
      </c>
      <c r="C56" s="69" t="s">
        <v>175</v>
      </c>
      <c r="D56" s="69"/>
      <c r="E56" s="69"/>
      <c r="F56" s="69"/>
      <c r="G56" s="69"/>
      <c r="H56" s="69"/>
      <c r="I56" s="69"/>
    </row>
    <row r="57" spans="1:11">
      <c r="B57" s="69"/>
      <c r="C57" s="69" t="s">
        <v>252</v>
      </c>
      <c r="D57" s="69"/>
      <c r="E57" s="69"/>
      <c r="F57" s="69"/>
      <c r="G57" s="69"/>
      <c r="H57" s="69"/>
      <c r="I57" s="69"/>
    </row>
    <row r="58" spans="1:11" s="16" customFormat="1" ht="33.75" customHeight="1" thickBot="1">
      <c r="A58" s="100"/>
      <c r="B58" s="101" t="s">
        <v>4</v>
      </c>
      <c r="C58" s="101" t="s">
        <v>222</v>
      </c>
      <c r="D58" s="101" t="s">
        <v>253</v>
      </c>
      <c r="E58" s="101" t="s">
        <v>223</v>
      </c>
      <c r="F58" s="123" t="s">
        <v>135</v>
      </c>
      <c r="G58" s="200" t="s">
        <v>254</v>
      </c>
      <c r="H58" s="102"/>
      <c r="I58" s="102"/>
    </row>
    <row r="59" spans="1:11">
      <c r="B59" s="103">
        <v>1</v>
      </c>
      <c r="C59" s="253" t="s">
        <v>460</v>
      </c>
      <c r="D59" s="254" t="s">
        <v>461</v>
      </c>
      <c r="E59" s="254">
        <v>3</v>
      </c>
      <c r="F59" s="255" t="s">
        <v>446</v>
      </c>
      <c r="G59" s="256">
        <v>2</v>
      </c>
      <c r="H59" s="69"/>
      <c r="I59" s="69"/>
      <c r="J59" s="332" t="s">
        <v>131</v>
      </c>
      <c r="K59" s="336" t="s">
        <v>132</v>
      </c>
    </row>
    <row r="60" spans="1:11">
      <c r="B60" s="103">
        <v>2</v>
      </c>
      <c r="C60" s="253" t="s">
        <v>445</v>
      </c>
      <c r="D60" s="254" t="s">
        <v>462</v>
      </c>
      <c r="E60" s="254">
        <v>3</v>
      </c>
      <c r="F60" s="255" t="s">
        <v>446</v>
      </c>
      <c r="G60" s="256">
        <v>2</v>
      </c>
      <c r="H60" s="69"/>
      <c r="I60" s="69"/>
      <c r="J60" s="333"/>
      <c r="K60" s="338"/>
    </row>
    <row r="61" spans="1:11">
      <c r="B61" s="103">
        <v>3</v>
      </c>
      <c r="C61" s="253" t="s">
        <v>463</v>
      </c>
      <c r="D61" s="254" t="s">
        <v>464</v>
      </c>
      <c r="E61" s="254">
        <v>2</v>
      </c>
      <c r="F61" s="255" t="s">
        <v>446</v>
      </c>
      <c r="G61" s="256">
        <v>2</v>
      </c>
      <c r="H61" s="69"/>
      <c r="I61" s="69"/>
      <c r="J61" s="333"/>
      <c r="K61" s="338"/>
    </row>
    <row r="62" spans="1:11">
      <c r="B62" s="103">
        <v>4</v>
      </c>
      <c r="C62" s="253" t="s">
        <v>465</v>
      </c>
      <c r="D62" s="254" t="s">
        <v>466</v>
      </c>
      <c r="E62" s="254">
        <v>4</v>
      </c>
      <c r="F62" s="255" t="s">
        <v>446</v>
      </c>
      <c r="G62" s="256">
        <v>2</v>
      </c>
      <c r="H62" s="69"/>
      <c r="I62" s="69"/>
      <c r="J62" s="333"/>
      <c r="K62" s="338"/>
    </row>
    <row r="63" spans="1:11">
      <c r="B63" s="103">
        <v>5</v>
      </c>
      <c r="C63" s="253" t="s">
        <v>467</v>
      </c>
      <c r="D63" s="254" t="s">
        <v>468</v>
      </c>
      <c r="E63" s="254">
        <v>1</v>
      </c>
      <c r="F63" s="255" t="s">
        <v>446</v>
      </c>
      <c r="G63" s="256">
        <v>2</v>
      </c>
      <c r="H63" s="69"/>
      <c r="I63" s="69"/>
      <c r="J63" s="333"/>
      <c r="K63" s="338"/>
    </row>
    <row r="64" spans="1:11">
      <c r="B64" s="103">
        <v>6</v>
      </c>
      <c r="C64" s="253" t="s">
        <v>469</v>
      </c>
      <c r="D64" s="254" t="s">
        <v>470</v>
      </c>
      <c r="E64" s="254">
        <v>4</v>
      </c>
      <c r="F64" s="255" t="s">
        <v>446</v>
      </c>
      <c r="G64" s="256">
        <v>2</v>
      </c>
      <c r="H64" s="69"/>
      <c r="I64" s="69"/>
      <c r="J64" s="333"/>
      <c r="K64" s="338"/>
    </row>
    <row r="65" spans="1:16">
      <c r="B65" s="103">
        <v>7</v>
      </c>
      <c r="C65" s="253" t="s">
        <v>471</v>
      </c>
      <c r="D65" s="254" t="s">
        <v>472</v>
      </c>
      <c r="E65" s="254">
        <v>4</v>
      </c>
      <c r="F65" s="255" t="s">
        <v>446</v>
      </c>
      <c r="G65" s="256">
        <v>2</v>
      </c>
      <c r="H65" s="69"/>
      <c r="I65" s="69"/>
      <c r="J65" s="333"/>
      <c r="K65" s="338"/>
    </row>
    <row r="66" spans="1:16">
      <c r="B66" s="103">
        <v>8</v>
      </c>
      <c r="C66" s="253" t="s">
        <v>473</v>
      </c>
      <c r="D66" s="254" t="s">
        <v>474</v>
      </c>
      <c r="E66" s="254">
        <v>3</v>
      </c>
      <c r="F66" s="255" t="s">
        <v>446</v>
      </c>
      <c r="G66" s="256">
        <v>2</v>
      </c>
      <c r="H66" s="69"/>
      <c r="I66" s="69"/>
      <c r="J66" s="333"/>
      <c r="K66" s="338"/>
    </row>
    <row r="67" spans="1:16">
      <c r="B67" s="103">
        <v>9</v>
      </c>
      <c r="C67" s="104" t="s">
        <v>475</v>
      </c>
      <c r="D67" s="105" t="s">
        <v>476</v>
      </c>
      <c r="E67" s="105">
        <v>6</v>
      </c>
      <c r="F67" s="149" t="s">
        <v>446</v>
      </c>
      <c r="G67" s="148">
        <v>1</v>
      </c>
      <c r="H67" s="69"/>
      <c r="I67" s="69"/>
      <c r="J67" s="333"/>
      <c r="K67" s="338"/>
    </row>
    <row r="68" spans="1:16">
      <c r="B68" s="103">
        <v>10</v>
      </c>
      <c r="C68" s="104" t="s">
        <v>477</v>
      </c>
      <c r="D68" s="105" t="s">
        <v>478</v>
      </c>
      <c r="E68" s="105">
        <v>3</v>
      </c>
      <c r="F68" s="149" t="s">
        <v>446</v>
      </c>
      <c r="G68" s="148">
        <v>6</v>
      </c>
      <c r="H68" s="69"/>
      <c r="I68" s="69"/>
      <c r="J68" s="333"/>
      <c r="K68" s="338"/>
    </row>
    <row r="69" spans="1:16" ht="15" thickBot="1">
      <c r="B69" s="103">
        <v>11</v>
      </c>
      <c r="C69" s="104" t="s">
        <v>479</v>
      </c>
      <c r="D69" s="105" t="s">
        <v>480</v>
      </c>
      <c r="E69" s="105">
        <v>2</v>
      </c>
      <c r="F69" s="149" t="s">
        <v>446</v>
      </c>
      <c r="G69" s="148">
        <v>4</v>
      </c>
      <c r="H69" s="69"/>
      <c r="I69" s="69"/>
      <c r="J69" s="334"/>
      <c r="K69" s="340"/>
    </row>
    <row r="70" spans="1:16" ht="15" thickBot="1">
      <c r="B70" s="69"/>
      <c r="C70" s="69"/>
      <c r="D70" s="69"/>
      <c r="E70" s="69"/>
      <c r="F70" s="69"/>
      <c r="G70" s="69"/>
      <c r="H70" s="69"/>
      <c r="I70" s="69"/>
    </row>
    <row r="71" spans="1:16" ht="15" thickBot="1">
      <c r="B71" s="69" t="s">
        <v>69</v>
      </c>
      <c r="C71" s="69" t="s">
        <v>73</v>
      </c>
      <c r="D71" s="69"/>
      <c r="E71" s="69"/>
      <c r="F71" s="69"/>
      <c r="G71" s="69"/>
      <c r="H71" s="69"/>
      <c r="I71" s="69"/>
      <c r="J71" s="146" t="s">
        <v>131</v>
      </c>
      <c r="K71" s="330" t="s">
        <v>133</v>
      </c>
      <c r="L71" s="330"/>
      <c r="M71" s="330"/>
      <c r="N71" s="330"/>
      <c r="O71" s="330"/>
      <c r="P71" s="331"/>
    </row>
    <row r="72" spans="1:16">
      <c r="B72" s="69"/>
      <c r="C72" s="69" t="s">
        <v>256</v>
      </c>
      <c r="D72" s="69"/>
      <c r="E72" s="69"/>
      <c r="F72" s="69"/>
      <c r="G72" s="69"/>
      <c r="H72" s="69"/>
      <c r="I72" s="69"/>
    </row>
    <row r="73" spans="1:16">
      <c r="B73" s="69"/>
      <c r="C73" s="69" t="s">
        <v>257</v>
      </c>
      <c r="D73" s="69"/>
      <c r="E73" s="69"/>
      <c r="F73" s="69"/>
      <c r="G73" s="69"/>
      <c r="H73" s="69"/>
      <c r="I73" s="69"/>
    </row>
    <row r="74" spans="1:16">
      <c r="B74" s="69"/>
      <c r="C74" s="69" t="s">
        <v>188</v>
      </c>
      <c r="D74" s="69"/>
      <c r="E74" s="69"/>
      <c r="F74" s="69"/>
      <c r="G74" s="69"/>
      <c r="H74" s="69"/>
      <c r="I74" s="69"/>
    </row>
    <row r="75" spans="1:16">
      <c r="B75" s="69"/>
      <c r="C75" s="69"/>
      <c r="D75" s="69"/>
      <c r="E75" s="69"/>
      <c r="F75" s="69"/>
      <c r="G75" s="69"/>
      <c r="H75" s="69"/>
      <c r="I75" s="69"/>
    </row>
    <row r="76" spans="1:16">
      <c r="A76" s="70" t="s">
        <v>190</v>
      </c>
      <c r="B76" s="84" t="s">
        <v>191</v>
      </c>
      <c r="C76" s="84"/>
      <c r="D76" s="72" t="s">
        <v>13</v>
      </c>
      <c r="E76" s="69"/>
      <c r="F76" s="69"/>
      <c r="G76" s="69"/>
      <c r="H76" s="69"/>
      <c r="I76" s="69"/>
    </row>
    <row r="77" spans="1:16" ht="15" thickBot="1">
      <c r="B77" s="69"/>
      <c r="C77" s="69"/>
      <c r="D77" s="69"/>
      <c r="E77" s="69"/>
      <c r="F77" s="69"/>
      <c r="G77" s="69"/>
      <c r="H77" s="69"/>
      <c r="J77" s="147"/>
      <c r="K77" s="147"/>
    </row>
    <row r="78" spans="1:16" ht="15" thickBot="1">
      <c r="B78" s="69" t="s">
        <v>192</v>
      </c>
      <c r="C78" s="169" t="s">
        <v>196</v>
      </c>
      <c r="D78" s="69"/>
      <c r="E78" s="69"/>
      <c r="F78" s="69"/>
      <c r="G78" s="69"/>
      <c r="H78" s="69"/>
      <c r="J78" s="146" t="s">
        <v>131</v>
      </c>
      <c r="K78" s="330" t="s">
        <v>199</v>
      </c>
      <c r="L78" s="330"/>
      <c r="M78" s="330"/>
      <c r="N78" s="330"/>
      <c r="O78" s="330"/>
      <c r="P78" s="331"/>
    </row>
    <row r="79" spans="1:16" ht="15" thickBot="1">
      <c r="B79" s="69"/>
      <c r="C79" s="69"/>
      <c r="D79" s="69"/>
      <c r="E79" s="69"/>
      <c r="F79" s="69"/>
      <c r="G79" s="69"/>
      <c r="H79" s="69"/>
      <c r="J79" s="147"/>
      <c r="K79" s="147"/>
    </row>
    <row r="80" spans="1:16">
      <c r="B80" s="69"/>
      <c r="C80" s="170"/>
      <c r="D80" s="171"/>
      <c r="E80" s="171"/>
      <c r="F80" s="171"/>
      <c r="G80" s="172"/>
      <c r="H80" s="69"/>
      <c r="J80" s="332" t="s">
        <v>131</v>
      </c>
      <c r="K80" s="335" t="s">
        <v>198</v>
      </c>
      <c r="L80" s="335"/>
      <c r="M80" s="335"/>
      <c r="N80" s="335"/>
      <c r="O80" s="336"/>
    </row>
    <row r="81" spans="2:16">
      <c r="B81" s="69"/>
      <c r="C81" s="173"/>
      <c r="D81" s="174"/>
      <c r="E81" s="174"/>
      <c r="F81" s="174"/>
      <c r="G81" s="175"/>
      <c r="H81" s="69"/>
      <c r="J81" s="333"/>
      <c r="K81" s="337"/>
      <c r="L81" s="337"/>
      <c r="M81" s="337"/>
      <c r="N81" s="337"/>
      <c r="O81" s="338"/>
    </row>
    <row r="82" spans="2:16">
      <c r="B82" s="69"/>
      <c r="C82" s="173"/>
      <c r="D82" s="174"/>
      <c r="E82" s="174"/>
      <c r="F82" s="174"/>
      <c r="G82" s="175"/>
      <c r="H82" s="69"/>
      <c r="J82" s="333"/>
      <c r="K82" s="337"/>
      <c r="L82" s="337"/>
      <c r="M82" s="337"/>
      <c r="N82" s="337"/>
      <c r="O82" s="338"/>
    </row>
    <row r="83" spans="2:16">
      <c r="B83" s="69"/>
      <c r="C83" s="173"/>
      <c r="D83" s="174"/>
      <c r="E83" s="174"/>
      <c r="F83" s="174"/>
      <c r="G83" s="175"/>
      <c r="H83" s="69"/>
      <c r="J83" s="333"/>
      <c r="K83" s="337"/>
      <c r="L83" s="337"/>
      <c r="M83" s="337"/>
      <c r="N83" s="337"/>
      <c r="O83" s="338"/>
    </row>
    <row r="84" spans="2:16">
      <c r="B84" s="69"/>
      <c r="C84" s="173"/>
      <c r="D84" s="174"/>
      <c r="E84" s="174"/>
      <c r="F84" s="174"/>
      <c r="G84" s="175"/>
      <c r="H84" s="69"/>
      <c r="J84" s="333"/>
      <c r="K84" s="337"/>
      <c r="L84" s="337"/>
      <c r="M84" s="337"/>
      <c r="N84" s="337"/>
      <c r="O84" s="338"/>
    </row>
    <row r="85" spans="2:16">
      <c r="B85" s="69"/>
      <c r="C85" s="173"/>
      <c r="D85" s="174"/>
      <c r="E85" s="174"/>
      <c r="F85" s="174"/>
      <c r="G85" s="175"/>
      <c r="H85" s="69"/>
      <c r="J85" s="333"/>
      <c r="K85" s="337"/>
      <c r="L85" s="337"/>
      <c r="M85" s="337"/>
      <c r="N85" s="337"/>
      <c r="O85" s="338"/>
    </row>
    <row r="86" spans="2:16">
      <c r="B86" s="69"/>
      <c r="C86" s="173"/>
      <c r="D86" s="174"/>
      <c r="E86" s="174"/>
      <c r="F86" s="174"/>
      <c r="G86" s="175"/>
      <c r="H86" s="69"/>
      <c r="J86" s="333"/>
      <c r="K86" s="337"/>
      <c r="L86" s="337"/>
      <c r="M86" s="337"/>
      <c r="N86" s="337"/>
      <c r="O86" s="338"/>
    </row>
    <row r="87" spans="2:16">
      <c r="B87" s="69"/>
      <c r="C87" s="173"/>
      <c r="D87" s="174"/>
      <c r="E87" s="174"/>
      <c r="F87" s="174"/>
      <c r="G87" s="175"/>
      <c r="H87" s="69"/>
      <c r="J87" s="333"/>
      <c r="K87" s="337"/>
      <c r="L87" s="337"/>
      <c r="M87" s="337"/>
      <c r="N87" s="337"/>
      <c r="O87" s="338"/>
    </row>
    <row r="88" spans="2:16">
      <c r="B88" s="69"/>
      <c r="C88" s="173"/>
      <c r="D88" s="174"/>
      <c r="E88" s="174"/>
      <c r="F88" s="174"/>
      <c r="G88" s="175"/>
      <c r="H88" s="69"/>
      <c r="J88" s="333"/>
      <c r="K88" s="337"/>
      <c r="L88" s="337"/>
      <c r="M88" s="337"/>
      <c r="N88" s="337"/>
      <c r="O88" s="338"/>
    </row>
    <row r="89" spans="2:16">
      <c r="B89" s="69"/>
      <c r="C89" s="173"/>
      <c r="D89" s="174"/>
      <c r="E89" s="174"/>
      <c r="F89" s="174"/>
      <c r="G89" s="175"/>
      <c r="H89" s="69"/>
      <c r="J89" s="333"/>
      <c r="K89" s="337"/>
      <c r="L89" s="337"/>
      <c r="M89" s="337"/>
      <c r="N89" s="337"/>
      <c r="O89" s="338"/>
    </row>
    <row r="90" spans="2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2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2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2:16">
      <c r="B93" s="69"/>
      <c r="C93" s="173"/>
      <c r="D93" s="174"/>
      <c r="E93" s="174"/>
      <c r="F93" s="174"/>
      <c r="G93" s="175"/>
      <c r="H93" s="69"/>
      <c r="J93" s="333"/>
      <c r="K93" s="337"/>
      <c r="L93" s="337"/>
      <c r="M93" s="337"/>
      <c r="N93" s="337"/>
      <c r="O93" s="338"/>
    </row>
    <row r="94" spans="2:16" ht="15" thickBot="1">
      <c r="B94" s="69"/>
      <c r="C94" s="176"/>
      <c r="D94" s="177"/>
      <c r="E94" s="177"/>
      <c r="F94" s="177"/>
      <c r="G94" s="178"/>
      <c r="H94" s="69"/>
      <c r="J94" s="334"/>
      <c r="K94" s="339"/>
      <c r="L94" s="339"/>
      <c r="M94" s="339"/>
      <c r="N94" s="339"/>
      <c r="O94" s="340"/>
    </row>
    <row r="95" spans="2:16" ht="15" thickBot="1">
      <c r="B95" s="69"/>
      <c r="C95" s="69"/>
      <c r="D95" s="69"/>
      <c r="E95" s="69"/>
      <c r="F95" s="69"/>
      <c r="G95" s="69"/>
      <c r="H95" s="69"/>
      <c r="K95" s="147"/>
      <c r="L95" s="147"/>
      <c r="M95" s="147"/>
      <c r="N95" s="147"/>
      <c r="O95" s="147"/>
    </row>
    <row r="96" spans="2:16" ht="15" thickBot="1">
      <c r="B96" s="69" t="s">
        <v>197</v>
      </c>
      <c r="C96" s="169" t="s">
        <v>196</v>
      </c>
      <c r="D96" s="69"/>
      <c r="E96" s="69"/>
      <c r="F96" s="69"/>
      <c r="G96" s="69"/>
      <c r="H96" s="69"/>
      <c r="J96" s="146" t="s">
        <v>131</v>
      </c>
      <c r="K96" s="330" t="s">
        <v>199</v>
      </c>
      <c r="L96" s="330"/>
      <c r="M96" s="330"/>
      <c r="N96" s="330"/>
      <c r="O96" s="330"/>
      <c r="P96" s="331"/>
    </row>
    <row r="97" spans="2:15" ht="15" thickBot="1">
      <c r="B97" s="69"/>
      <c r="C97" s="69"/>
      <c r="D97" s="69"/>
      <c r="E97" s="69"/>
      <c r="F97" s="69"/>
      <c r="G97" s="69"/>
      <c r="H97" s="69"/>
      <c r="J97" s="147"/>
      <c r="K97" s="147"/>
    </row>
    <row r="98" spans="2:15">
      <c r="B98" s="69"/>
      <c r="C98" s="170"/>
      <c r="D98" s="171"/>
      <c r="E98" s="171"/>
      <c r="F98" s="171"/>
      <c r="G98" s="172"/>
      <c r="H98" s="69"/>
      <c r="J98" s="332" t="s">
        <v>131</v>
      </c>
      <c r="K98" s="335" t="s">
        <v>198</v>
      </c>
      <c r="L98" s="335"/>
      <c r="M98" s="335"/>
      <c r="N98" s="335"/>
      <c r="O98" s="336"/>
    </row>
    <row r="99" spans="2:15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5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5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5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5">
      <c r="B103" s="69"/>
      <c r="C103" s="173"/>
      <c r="D103" s="174"/>
      <c r="E103" s="174"/>
      <c r="F103" s="174"/>
      <c r="G103" s="175"/>
      <c r="H103" s="69"/>
      <c r="J103" s="333"/>
      <c r="K103" s="337"/>
      <c r="L103" s="337"/>
      <c r="M103" s="337"/>
      <c r="N103" s="337"/>
      <c r="O103" s="338"/>
    </row>
    <row r="104" spans="2:15">
      <c r="B104" s="69"/>
      <c r="C104" s="173"/>
      <c r="D104" s="174"/>
      <c r="E104" s="174"/>
      <c r="F104" s="174"/>
      <c r="G104" s="175"/>
      <c r="H104" s="69"/>
      <c r="J104" s="333"/>
      <c r="K104" s="337"/>
      <c r="L104" s="337"/>
      <c r="M104" s="337"/>
      <c r="N104" s="337"/>
      <c r="O104" s="338"/>
    </row>
    <row r="105" spans="2:15">
      <c r="B105" s="69"/>
      <c r="C105" s="173"/>
      <c r="D105" s="174"/>
      <c r="E105" s="174"/>
      <c r="F105" s="174"/>
      <c r="G105" s="175"/>
      <c r="H105" s="69"/>
      <c r="J105" s="333"/>
      <c r="K105" s="337"/>
      <c r="L105" s="337"/>
      <c r="M105" s="337"/>
      <c r="N105" s="337"/>
      <c r="O105" s="338"/>
    </row>
    <row r="106" spans="2:15">
      <c r="B106" s="69"/>
      <c r="C106" s="173"/>
      <c r="D106" s="174"/>
      <c r="E106" s="174"/>
      <c r="F106" s="174"/>
      <c r="G106" s="175"/>
      <c r="H106" s="69"/>
      <c r="J106" s="333"/>
      <c r="K106" s="337"/>
      <c r="L106" s="337"/>
      <c r="M106" s="337"/>
      <c r="N106" s="337"/>
      <c r="O106" s="338"/>
    </row>
    <row r="107" spans="2:15">
      <c r="B107" s="69"/>
      <c r="C107" s="173"/>
      <c r="D107" s="174"/>
      <c r="E107" s="174"/>
      <c r="F107" s="174"/>
      <c r="G107" s="175"/>
      <c r="H107" s="69"/>
      <c r="J107" s="333"/>
      <c r="K107" s="337"/>
      <c r="L107" s="337"/>
      <c r="M107" s="337"/>
      <c r="N107" s="337"/>
      <c r="O107" s="338"/>
    </row>
    <row r="108" spans="2:15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5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5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5">
      <c r="B111" s="69"/>
      <c r="C111" s="173"/>
      <c r="D111" s="174"/>
      <c r="E111" s="174"/>
      <c r="F111" s="174"/>
      <c r="G111" s="175"/>
      <c r="H111" s="69"/>
      <c r="J111" s="333"/>
      <c r="K111" s="337"/>
      <c r="L111" s="337"/>
      <c r="M111" s="337"/>
      <c r="N111" s="337"/>
      <c r="O111" s="338"/>
    </row>
    <row r="112" spans="2:15" ht="15" thickBot="1">
      <c r="B112" s="69"/>
      <c r="C112" s="176"/>
      <c r="D112" s="177"/>
      <c r="E112" s="177"/>
      <c r="F112" s="177"/>
      <c r="G112" s="178"/>
      <c r="H112" s="69"/>
      <c r="J112" s="334"/>
      <c r="K112" s="339"/>
      <c r="L112" s="339"/>
      <c r="M112" s="339"/>
      <c r="N112" s="339"/>
      <c r="O112" s="340"/>
    </row>
    <row r="113" spans="2:8">
      <c r="B113" s="69"/>
      <c r="C113" s="69"/>
      <c r="D113" s="69"/>
      <c r="E113" s="69"/>
      <c r="F113" s="69"/>
      <c r="G113" s="69"/>
      <c r="H113" s="69"/>
    </row>
    <row r="114" spans="2:8">
      <c r="B114" s="69"/>
      <c r="C114" s="69"/>
      <c r="D114" s="69"/>
      <c r="E114" s="69"/>
      <c r="F114" s="69"/>
      <c r="G114" s="69"/>
      <c r="H114" s="69"/>
    </row>
  </sheetData>
  <mergeCells count="33">
    <mergeCell ref="B31:F31"/>
    <mergeCell ref="A7:H7"/>
    <mergeCell ref="E10:G10"/>
    <mergeCell ref="B15:F15"/>
    <mergeCell ref="B16:F16"/>
    <mergeCell ref="B20:G20"/>
    <mergeCell ref="C24:F24"/>
    <mergeCell ref="C25:F25"/>
    <mergeCell ref="D26:E26"/>
    <mergeCell ref="F26:F27"/>
    <mergeCell ref="G26:G27"/>
    <mergeCell ref="D27:E27"/>
    <mergeCell ref="B32:F32"/>
    <mergeCell ref="B33:C34"/>
    <mergeCell ref="D33:E33"/>
    <mergeCell ref="F33:F34"/>
    <mergeCell ref="G33:G34"/>
    <mergeCell ref="D34:E34"/>
    <mergeCell ref="B51:F51"/>
    <mergeCell ref="B52:F52"/>
    <mergeCell ref="B53:C53"/>
    <mergeCell ref="D53:E53"/>
    <mergeCell ref="J59:J69"/>
    <mergeCell ref="K96:P96"/>
    <mergeCell ref="J98:J112"/>
    <mergeCell ref="K98:O112"/>
    <mergeCell ref="K24:P24"/>
    <mergeCell ref="K25:P25"/>
    <mergeCell ref="K78:P78"/>
    <mergeCell ref="J80:J94"/>
    <mergeCell ref="K80:O94"/>
    <mergeCell ref="K71:P71"/>
    <mergeCell ref="K59:K69"/>
  </mergeCells>
  <printOptions horizontalCentered="1"/>
  <pageMargins left="0.39370078740157499" right="0.39370078740157499" top="0.74803149606299202" bottom="0.74803149606299202" header="0.31496062992126" footer="0.31496062992126"/>
  <pageSetup paperSize="9" scale="80" orientation="portrait" r:id="rId1"/>
  <headerFooter>
    <oddFooter>&amp;LLembar Perhitungan Kinerja&amp;R&amp;P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23"/>
  <sheetViews>
    <sheetView view="pageBreakPreview" topLeftCell="A19" zoomScale="90" zoomScaleNormal="100" zoomScaleSheetLayoutView="90" workbookViewId="0">
      <selection activeCell="E30" sqref="E30"/>
    </sheetView>
  </sheetViews>
  <sheetFormatPr defaultRowHeight="14.5"/>
  <cols>
    <col min="1" max="1" width="5" style="68" customWidth="1"/>
    <col min="2" max="2" width="5.1796875" style="106" customWidth="1"/>
    <col min="3" max="3" width="29.26953125" style="106" customWidth="1"/>
    <col min="4" max="4" width="19.453125" style="106" bestFit="1" customWidth="1"/>
    <col min="5" max="5" width="30.453125" style="106" customWidth="1"/>
    <col min="6" max="6" width="19.1796875" style="106" customWidth="1"/>
    <col min="7" max="7" width="11" style="106" bestFit="1" customWidth="1"/>
    <col min="8" max="9" width="1.1796875" style="106" customWidth="1"/>
    <col min="10" max="13" width="12.7265625" customWidth="1"/>
  </cols>
  <sheetData>
    <row r="1" spans="1:9">
      <c r="A1" s="133" t="s">
        <v>115</v>
      </c>
      <c r="B1" s="69"/>
      <c r="C1" s="69"/>
      <c r="D1" s="69"/>
      <c r="E1" s="69"/>
      <c r="F1" s="69"/>
      <c r="G1" s="69"/>
      <c r="H1" s="69"/>
      <c r="I1" s="69"/>
    </row>
    <row r="2" spans="1:9">
      <c r="A2" s="133" t="s">
        <v>116</v>
      </c>
      <c r="B2" s="134" t="str">
        <f>'LPLK FR.13-E2'!A5</f>
        <v>FR.13-E2</v>
      </c>
      <c r="C2" s="69"/>
      <c r="D2" s="69"/>
      <c r="E2" s="69"/>
      <c r="F2" s="156" t="s">
        <v>151</v>
      </c>
      <c r="G2" s="69"/>
      <c r="H2" s="69"/>
      <c r="I2" s="69"/>
    </row>
    <row r="3" spans="1:9">
      <c r="B3" s="69"/>
      <c r="C3" s="69"/>
      <c r="D3" s="69"/>
      <c r="E3" s="69"/>
      <c r="F3" s="69"/>
      <c r="G3" s="69"/>
      <c r="H3" s="69"/>
      <c r="I3" s="69"/>
    </row>
    <row r="4" spans="1:9">
      <c r="B4" s="69"/>
      <c r="C4" s="69"/>
      <c r="D4" s="69"/>
      <c r="E4" s="69"/>
      <c r="F4" s="69"/>
      <c r="G4" s="69"/>
      <c r="H4" s="69"/>
      <c r="I4" s="69"/>
    </row>
    <row r="5" spans="1:9">
      <c r="B5" s="69"/>
      <c r="C5" s="69"/>
      <c r="D5" s="69"/>
      <c r="E5" s="69"/>
      <c r="F5" s="69"/>
      <c r="G5" s="69"/>
      <c r="H5" s="69"/>
      <c r="I5" s="69"/>
    </row>
    <row r="6" spans="1:9">
      <c r="B6" s="69"/>
      <c r="C6" s="69"/>
      <c r="D6" s="69"/>
      <c r="E6" s="69"/>
      <c r="F6" s="69"/>
      <c r="G6" s="69"/>
      <c r="H6" s="69"/>
      <c r="I6" s="69"/>
    </row>
    <row r="7" spans="1:9" ht="24.75" customHeight="1">
      <c r="A7" s="356" t="s">
        <v>45</v>
      </c>
      <c r="B7" s="356"/>
      <c r="C7" s="356"/>
      <c r="D7" s="356"/>
      <c r="E7" s="356"/>
      <c r="F7" s="356"/>
      <c r="G7" s="356"/>
      <c r="H7" s="356"/>
      <c r="I7" s="135"/>
    </row>
    <row r="8" spans="1:9" s="14" customFormat="1">
      <c r="A8" s="70" t="s">
        <v>1</v>
      </c>
      <c r="B8" s="71" t="s">
        <v>14</v>
      </c>
      <c r="C8" s="71"/>
      <c r="D8" s="72" t="s">
        <v>13</v>
      </c>
      <c r="E8" s="73" t="str">
        <f>'LPLK FR.13-E2'!E16</f>
        <v>(h) 13/IKU-Prodi-2-2020</v>
      </c>
      <c r="F8" s="71"/>
      <c r="G8" s="71"/>
      <c r="H8" s="71"/>
      <c r="I8" s="71"/>
    </row>
    <row r="9" spans="1:9" s="14" customFormat="1">
      <c r="A9" s="70" t="s">
        <v>2</v>
      </c>
      <c r="B9" s="71" t="s">
        <v>15</v>
      </c>
      <c r="C9" s="71"/>
      <c r="D9" s="72" t="s">
        <v>13</v>
      </c>
      <c r="E9" s="73">
        <f>'LPLK FR.13-E2'!B32</f>
        <v>6</v>
      </c>
      <c r="F9" s="71"/>
      <c r="G9" s="71"/>
      <c r="H9" s="71"/>
      <c r="I9" s="71"/>
    </row>
    <row r="10" spans="1:9" s="14" customFormat="1" ht="33" customHeight="1">
      <c r="A10" s="70" t="s">
        <v>3</v>
      </c>
      <c r="B10" s="71" t="s">
        <v>12</v>
      </c>
      <c r="C10" s="71"/>
      <c r="D10" s="72" t="s">
        <v>13</v>
      </c>
      <c r="E10" s="357" t="str">
        <f>'LPLK FR.13-E2'!C32</f>
        <v>Jumlah Mata kuliah yang menerapkan program bilingual</v>
      </c>
      <c r="F10" s="357"/>
      <c r="G10" s="357"/>
      <c r="H10" s="74"/>
      <c r="I10" s="74"/>
    </row>
    <row r="11" spans="1:9" s="14" customFormat="1">
      <c r="A11" s="70" t="s">
        <v>20</v>
      </c>
      <c r="B11" s="71" t="s">
        <v>65</v>
      </c>
      <c r="C11" s="71"/>
      <c r="D11" s="72" t="s">
        <v>13</v>
      </c>
      <c r="E11" s="71" t="s">
        <v>93</v>
      </c>
      <c r="F11" s="71"/>
      <c r="G11" s="71"/>
      <c r="H11" s="71"/>
      <c r="I11" s="71"/>
    </row>
    <row r="12" spans="1:9" s="14" customFormat="1">
      <c r="A12" s="70" t="s">
        <v>21</v>
      </c>
      <c r="B12" s="71" t="s">
        <v>16</v>
      </c>
      <c r="C12" s="71"/>
      <c r="D12" s="72" t="s">
        <v>13</v>
      </c>
      <c r="E12" s="71" t="s">
        <v>219</v>
      </c>
      <c r="F12" s="71"/>
      <c r="G12" s="71"/>
      <c r="H12" s="71"/>
      <c r="I12" s="71"/>
    </row>
    <row r="13" spans="1:9">
      <c r="A13" s="70" t="s">
        <v>22</v>
      </c>
      <c r="B13" s="69" t="s">
        <v>19</v>
      </c>
      <c r="C13" s="69"/>
      <c r="D13" s="72" t="s">
        <v>13</v>
      </c>
      <c r="E13" s="69"/>
      <c r="F13" s="69"/>
      <c r="G13" s="69"/>
      <c r="H13" s="69"/>
      <c r="I13" s="69"/>
    </row>
    <row r="14" spans="1:9" ht="5.25" customHeight="1" thickBot="1">
      <c r="B14" s="69"/>
      <c r="C14" s="69"/>
      <c r="D14" s="69"/>
      <c r="E14" s="69"/>
      <c r="F14" s="69"/>
      <c r="G14" s="69"/>
      <c r="H14" s="69"/>
      <c r="I14" s="69"/>
    </row>
    <row r="15" spans="1:9" ht="25" customHeight="1" thickTop="1" thickBot="1">
      <c r="B15" s="361" t="s">
        <v>17</v>
      </c>
      <c r="C15" s="362"/>
      <c r="D15" s="362"/>
      <c r="E15" s="362"/>
      <c r="F15" s="362"/>
      <c r="G15" s="118">
        <f>'LPLK FR.13-E2'!I32</f>
        <v>2</v>
      </c>
      <c r="H15" s="69"/>
      <c r="I15" s="69"/>
    </row>
    <row r="16" spans="1:9" ht="25" customHeight="1" thickTop="1" thickBot="1">
      <c r="B16" s="361" t="s">
        <v>18</v>
      </c>
      <c r="C16" s="362"/>
      <c r="D16" s="362"/>
      <c r="E16" s="362"/>
      <c r="F16" s="362"/>
      <c r="G16" s="75">
        <f>'LPLK FR.13-E2'!J32</f>
        <v>0.1</v>
      </c>
      <c r="H16" s="69"/>
      <c r="I16" s="69"/>
    </row>
    <row r="17" spans="1:16" ht="25" customHeight="1" thickTop="1" thickBot="1">
      <c r="B17" s="361" t="s">
        <v>312</v>
      </c>
      <c r="C17" s="362"/>
      <c r="D17" s="362"/>
      <c r="E17" s="362"/>
      <c r="F17" s="362"/>
      <c r="G17" s="75" t="str">
        <f>'LPLK FR.13-E2'!H32</f>
        <v>P</v>
      </c>
      <c r="H17" s="69"/>
      <c r="I17" s="69"/>
    </row>
    <row r="18" spans="1:16" ht="8.25" customHeight="1" thickTop="1">
      <c r="B18" s="76"/>
      <c r="C18" s="76"/>
      <c r="D18" s="76"/>
      <c r="E18" s="76"/>
      <c r="F18" s="76"/>
      <c r="G18" s="77"/>
      <c r="H18" s="69"/>
      <c r="I18" s="69"/>
      <c r="L18" s="13"/>
    </row>
    <row r="19" spans="1:16">
      <c r="A19" s="70" t="s">
        <v>23</v>
      </c>
      <c r="B19" s="69" t="s">
        <v>10</v>
      </c>
      <c r="C19" s="69"/>
      <c r="D19" s="72" t="s">
        <v>13</v>
      </c>
      <c r="E19" s="69"/>
      <c r="F19" s="69"/>
      <c r="G19" s="69"/>
      <c r="H19" s="69"/>
      <c r="I19" s="69"/>
    </row>
    <row r="20" spans="1:16" ht="8.25" customHeight="1" thickBot="1">
      <c r="B20" s="69"/>
      <c r="C20" s="69"/>
      <c r="D20" s="69"/>
      <c r="E20" s="69"/>
      <c r="F20" s="69"/>
      <c r="G20" s="69"/>
      <c r="H20" s="69"/>
      <c r="I20" s="69"/>
    </row>
    <row r="21" spans="1:16" ht="48.75" customHeight="1" thickTop="1" thickBot="1">
      <c r="B21" s="358" t="str">
        <f>'LPLK FR.13-E2'!O32</f>
        <v>Jumlah Mata kuliah (dari aspek penggunaan buku referensi maupun speaking oleh dosen), (dibuktikan dengan SK Dekan bagi dosen yang mengajar mata kuliah bilingual)</v>
      </c>
      <c r="C21" s="359"/>
      <c r="D21" s="359"/>
      <c r="E21" s="359"/>
      <c r="F21" s="359"/>
      <c r="G21" s="360"/>
      <c r="H21" s="69"/>
      <c r="I21" s="69"/>
    </row>
    <row r="22" spans="1:16" ht="8.25" customHeight="1" thickTop="1">
      <c r="B22" s="76"/>
      <c r="C22" s="76"/>
      <c r="D22" s="76"/>
      <c r="E22" s="76"/>
      <c r="F22" s="76"/>
      <c r="G22" s="77"/>
      <c r="H22" s="69"/>
      <c r="I22" s="69"/>
      <c r="L22" s="13"/>
    </row>
    <row r="23" spans="1:16">
      <c r="A23" s="70" t="s">
        <v>24</v>
      </c>
      <c r="B23" s="69" t="s">
        <v>74</v>
      </c>
      <c r="C23" s="69"/>
      <c r="D23" s="72" t="s">
        <v>13</v>
      </c>
      <c r="E23" s="69"/>
      <c r="F23" s="69"/>
      <c r="G23" s="69"/>
      <c r="H23" s="69"/>
      <c r="I23" s="69"/>
    </row>
    <row r="24" spans="1:16">
      <c r="A24" s="70"/>
      <c r="B24" s="68" t="s">
        <v>313</v>
      </c>
      <c r="C24" s="69" t="s">
        <v>314</v>
      </c>
      <c r="D24" s="72"/>
      <c r="E24" s="69"/>
      <c r="F24" s="69"/>
      <c r="G24" s="69"/>
      <c r="H24" s="69"/>
      <c r="I24" s="69"/>
    </row>
    <row r="25" spans="1:16" ht="8.25" customHeight="1" thickBot="1">
      <c r="B25" s="69"/>
      <c r="C25" s="69"/>
      <c r="D25" s="69"/>
      <c r="E25" s="69"/>
      <c r="F25" s="69"/>
      <c r="G25" s="69"/>
      <c r="H25" s="69"/>
      <c r="I25" s="69"/>
    </row>
    <row r="26" spans="1:16" ht="18" customHeight="1" thickTop="1" thickBot="1">
      <c r="B26" s="81" t="s">
        <v>315</v>
      </c>
      <c r="C26" s="82"/>
      <c r="D26" s="82"/>
      <c r="E26" s="79" t="s">
        <v>316</v>
      </c>
      <c r="F26" s="79" t="s">
        <v>317</v>
      </c>
      <c r="G26" s="79" t="s">
        <v>28</v>
      </c>
      <c r="H26" s="69"/>
      <c r="I26" s="69"/>
      <c r="L26" s="13"/>
    </row>
    <row r="27" spans="1:16" ht="17.25" customHeight="1" thickTop="1">
      <c r="B27" s="230" t="s">
        <v>1</v>
      </c>
      <c r="C27" s="377" t="s">
        <v>325</v>
      </c>
      <c r="D27" s="378"/>
      <c r="E27" s="231">
        <v>0</v>
      </c>
      <c r="F27" s="232">
        <v>0</v>
      </c>
      <c r="G27" s="233">
        <f>E27*F27</f>
        <v>0</v>
      </c>
      <c r="H27" s="69"/>
      <c r="I27" s="69"/>
      <c r="J27" s="379" t="s">
        <v>131</v>
      </c>
      <c r="K27" s="382" t="s">
        <v>319</v>
      </c>
      <c r="L27" s="382"/>
      <c r="M27" s="382"/>
      <c r="N27" s="382"/>
      <c r="O27" s="382"/>
      <c r="P27" s="383"/>
    </row>
    <row r="28" spans="1:16" ht="17.25" customHeight="1">
      <c r="B28" s="230" t="s">
        <v>2</v>
      </c>
      <c r="C28" s="377" t="s">
        <v>326</v>
      </c>
      <c r="D28" s="378"/>
      <c r="E28" s="234">
        <v>0</v>
      </c>
      <c r="F28" s="235">
        <v>0.25</v>
      </c>
      <c r="G28" s="233">
        <f>E28*F28</f>
        <v>0</v>
      </c>
      <c r="H28" s="69"/>
      <c r="I28" s="69"/>
      <c r="J28" s="380"/>
      <c r="K28" s="384"/>
      <c r="L28" s="384"/>
      <c r="M28" s="384"/>
      <c r="N28" s="384"/>
      <c r="O28" s="384"/>
      <c r="P28" s="385"/>
    </row>
    <row r="29" spans="1:16" ht="24.75" customHeight="1" thickBot="1">
      <c r="B29" s="230" t="s">
        <v>3</v>
      </c>
      <c r="C29" s="390" t="s">
        <v>327</v>
      </c>
      <c r="D29" s="391"/>
      <c r="E29" s="234">
        <v>2</v>
      </c>
      <c r="F29" s="235">
        <v>1</v>
      </c>
      <c r="G29" s="229">
        <f>E29*F29</f>
        <v>2</v>
      </c>
      <c r="H29" s="69"/>
      <c r="I29" s="69"/>
      <c r="J29" s="381"/>
      <c r="K29" s="386"/>
      <c r="L29" s="386"/>
      <c r="M29" s="386"/>
      <c r="N29" s="386"/>
      <c r="O29" s="386"/>
      <c r="P29" s="387"/>
    </row>
    <row r="30" spans="1:16" ht="18" customHeight="1" thickTop="1" thickBot="1">
      <c r="B30" s="236"/>
      <c r="C30" s="237"/>
      <c r="D30" s="238"/>
      <c r="E30" s="239">
        <f>SUM(E27:E29)</f>
        <v>2</v>
      </c>
      <c r="F30" s="240"/>
      <c r="G30" s="241">
        <f>SUM(G27:G29)/E30</f>
        <v>1</v>
      </c>
      <c r="H30" s="69"/>
      <c r="I30" s="69"/>
      <c r="J30" s="147"/>
      <c r="K30" s="147"/>
      <c r="L30" s="147"/>
      <c r="M30" s="147"/>
      <c r="N30" s="147"/>
      <c r="O30" s="147"/>
      <c r="P30" s="147"/>
    </row>
    <row r="31" spans="1:16">
      <c r="A31" s="70"/>
      <c r="B31" s="69"/>
      <c r="C31" s="69"/>
      <c r="D31" s="72"/>
      <c r="E31" s="69"/>
      <c r="F31" s="69"/>
      <c r="G31" s="69"/>
      <c r="H31" s="69"/>
      <c r="I31" s="69"/>
      <c r="J31" s="147"/>
      <c r="K31" s="147"/>
      <c r="L31" s="147"/>
      <c r="M31" s="147"/>
      <c r="N31" s="147"/>
      <c r="O31" s="147"/>
      <c r="P31" s="147"/>
    </row>
    <row r="32" spans="1:16">
      <c r="A32" s="70"/>
      <c r="B32" s="68" t="s">
        <v>323</v>
      </c>
      <c r="C32" s="69" t="s">
        <v>324</v>
      </c>
      <c r="D32" s="72"/>
      <c r="E32" s="69"/>
      <c r="F32" s="69"/>
      <c r="G32" s="69"/>
      <c r="H32" s="69"/>
      <c r="I32" s="69"/>
    </row>
    <row r="33" spans="1:16" ht="8.25" customHeight="1" thickBot="1">
      <c r="B33" s="69"/>
      <c r="C33" s="69"/>
      <c r="D33" s="69"/>
      <c r="E33" s="69"/>
      <c r="F33" s="69"/>
      <c r="G33" s="69"/>
      <c r="H33" s="69"/>
      <c r="I33" s="69"/>
    </row>
    <row r="34" spans="1:16" ht="25" customHeight="1" thickTop="1" thickBot="1">
      <c r="B34" s="78" t="s">
        <v>68</v>
      </c>
      <c r="C34" s="344" t="s">
        <v>220</v>
      </c>
      <c r="D34" s="344"/>
      <c r="E34" s="344"/>
      <c r="F34" s="345"/>
      <c r="G34" s="155">
        <v>2</v>
      </c>
      <c r="H34" s="69"/>
      <c r="I34" s="69"/>
      <c r="J34" s="146" t="s">
        <v>131</v>
      </c>
      <c r="K34" s="330" t="s">
        <v>147</v>
      </c>
      <c r="L34" s="330"/>
      <c r="M34" s="330"/>
      <c r="N34" s="330"/>
      <c r="O34" s="330"/>
      <c r="P34" s="331"/>
    </row>
    <row r="35" spans="1:16" ht="25" customHeight="1" thickTop="1" thickBot="1">
      <c r="B35" s="111"/>
      <c r="C35" s="112" t="s">
        <v>93</v>
      </c>
      <c r="D35" s="376" t="s">
        <v>70</v>
      </c>
      <c r="E35" s="376"/>
      <c r="F35" s="113"/>
      <c r="G35" s="117">
        <f>G34</f>
        <v>2</v>
      </c>
      <c r="H35" s="69"/>
      <c r="I35" s="69"/>
      <c r="L35" s="13"/>
    </row>
    <row r="36" spans="1:16" ht="8.25" customHeight="1">
      <c r="B36" s="76"/>
      <c r="C36" s="76"/>
      <c r="D36" s="76"/>
      <c r="E36" s="76"/>
      <c r="F36" s="76"/>
      <c r="G36" s="77"/>
      <c r="H36" s="69"/>
      <c r="I36" s="69"/>
      <c r="L36" s="13"/>
    </row>
    <row r="37" spans="1:16">
      <c r="A37" s="70" t="s">
        <v>26</v>
      </c>
      <c r="B37" s="84" t="s">
        <v>67</v>
      </c>
      <c r="C37" s="84"/>
      <c r="D37" s="72" t="s">
        <v>13</v>
      </c>
      <c r="E37" s="69"/>
      <c r="F37" s="69"/>
      <c r="G37" s="69"/>
      <c r="H37" s="69"/>
      <c r="I37" s="69"/>
    </row>
    <row r="38" spans="1:16" ht="8.25" customHeight="1" thickBot="1">
      <c r="B38" s="69"/>
      <c r="C38" s="69"/>
      <c r="D38" s="69"/>
      <c r="E38" s="69"/>
      <c r="F38" s="69"/>
      <c r="G38" s="69"/>
      <c r="H38" s="69"/>
      <c r="I38" s="69"/>
    </row>
    <row r="39" spans="1:16" ht="23.25" customHeight="1" thickTop="1" thickBot="1">
      <c r="B39" s="351" t="s">
        <v>74</v>
      </c>
      <c r="C39" s="352"/>
      <c r="D39" s="352"/>
      <c r="E39" s="352"/>
      <c r="F39" s="352"/>
      <c r="G39" s="118">
        <f>G35</f>
        <v>2</v>
      </c>
      <c r="H39" s="69"/>
      <c r="I39" s="69"/>
    </row>
    <row r="40" spans="1:16" ht="23.25" customHeight="1" thickTop="1" thickBot="1">
      <c r="B40" s="351" t="s">
        <v>11</v>
      </c>
      <c r="C40" s="352"/>
      <c r="D40" s="352"/>
      <c r="E40" s="352"/>
      <c r="F40" s="352"/>
      <c r="G40" s="119">
        <f>G15</f>
        <v>2</v>
      </c>
      <c r="H40" s="69"/>
      <c r="I40" s="69"/>
    </row>
    <row r="41" spans="1:16" ht="25" customHeight="1" thickTop="1">
      <c r="B41" s="365" t="s">
        <v>77</v>
      </c>
      <c r="C41" s="366"/>
      <c r="D41" s="354" t="str">
        <f>B39</f>
        <v>Realisasi Kinerja</v>
      </c>
      <c r="E41" s="354"/>
      <c r="F41" s="370" t="s">
        <v>25</v>
      </c>
      <c r="G41" s="363">
        <f>(G39/G40)*100%</f>
        <v>1</v>
      </c>
      <c r="H41" s="69"/>
      <c r="I41" s="69"/>
      <c r="L41" s="13"/>
    </row>
    <row r="42" spans="1:16" ht="29.25" customHeight="1" thickBot="1">
      <c r="B42" s="367"/>
      <c r="C42" s="368"/>
      <c r="D42" s="355" t="str">
        <f>B40</f>
        <v>Target</v>
      </c>
      <c r="E42" s="355"/>
      <c r="F42" s="371"/>
      <c r="G42" s="364"/>
      <c r="H42" s="69"/>
      <c r="I42" s="69"/>
      <c r="L42" s="13"/>
    </row>
    <row r="43" spans="1:16" ht="8.25" customHeight="1" thickTop="1">
      <c r="B43" s="76"/>
      <c r="C43" s="76"/>
      <c r="D43" s="76"/>
      <c r="E43" s="76"/>
      <c r="F43" s="76"/>
      <c r="G43" s="77"/>
      <c r="H43" s="69"/>
      <c r="I43" s="69"/>
      <c r="L43" s="13"/>
    </row>
    <row r="44" spans="1:16">
      <c r="A44" s="70" t="s">
        <v>29</v>
      </c>
      <c r="B44" s="84" t="s">
        <v>75</v>
      </c>
      <c r="C44" s="84"/>
      <c r="D44" s="72" t="s">
        <v>13</v>
      </c>
      <c r="E44" s="69"/>
      <c r="F44" s="69"/>
      <c r="G44" s="69"/>
      <c r="H44" s="69"/>
      <c r="I44" s="69"/>
    </row>
    <row r="45" spans="1:16" ht="8.25" customHeight="1" thickBot="1">
      <c r="B45" s="69"/>
      <c r="C45" s="69"/>
      <c r="D45" s="69"/>
      <c r="E45" s="69"/>
      <c r="F45" s="69"/>
      <c r="G45" s="69"/>
      <c r="H45" s="69"/>
      <c r="I45" s="69"/>
    </row>
    <row r="46" spans="1:16" ht="25" customHeight="1" thickTop="1" thickBot="1">
      <c r="B46" s="86" t="s">
        <v>100</v>
      </c>
      <c r="C46" s="87"/>
      <c r="D46" s="87"/>
      <c r="E46" s="87"/>
      <c r="F46" s="88"/>
      <c r="G46" s="89">
        <f>IF($G$17="P",$G$30,IF($G$17="K100",$G$41))</f>
        <v>1</v>
      </c>
      <c r="H46" s="69"/>
      <c r="I46" s="69"/>
    </row>
    <row r="47" spans="1:16" ht="24.75" customHeight="1" thickTop="1" thickBot="1">
      <c r="B47" s="81" t="s">
        <v>27</v>
      </c>
      <c r="C47" s="82"/>
      <c r="D47" s="82"/>
      <c r="E47" s="82"/>
      <c r="F47" s="79" t="s">
        <v>101</v>
      </c>
      <c r="G47" s="90" t="s">
        <v>28</v>
      </c>
      <c r="H47" s="69"/>
      <c r="I47" s="69"/>
    </row>
    <row r="48" spans="1:16" ht="15" thickTop="1">
      <c r="B48" s="91" t="s">
        <v>117</v>
      </c>
      <c r="C48" s="92"/>
      <c r="D48" s="92"/>
      <c r="E48" s="92"/>
      <c r="F48" s="93">
        <v>0</v>
      </c>
      <c r="G48" s="94">
        <v>0</v>
      </c>
      <c r="H48" s="69"/>
      <c r="I48" s="69"/>
    </row>
    <row r="49" spans="1:12">
      <c r="B49" s="91" t="s">
        <v>118</v>
      </c>
      <c r="C49" s="92"/>
      <c r="D49" s="92"/>
      <c r="E49" s="92"/>
      <c r="F49" s="93">
        <v>0.3</v>
      </c>
      <c r="G49" s="94">
        <v>0.5</v>
      </c>
      <c r="H49" s="69"/>
      <c r="I49" s="69"/>
    </row>
    <row r="50" spans="1:12" ht="15" customHeight="1">
      <c r="B50" s="91" t="s">
        <v>119</v>
      </c>
      <c r="C50" s="92"/>
      <c r="D50" s="92"/>
      <c r="E50" s="92"/>
      <c r="F50" s="93">
        <v>0.5</v>
      </c>
      <c r="G50" s="94">
        <v>1</v>
      </c>
      <c r="H50" s="69"/>
      <c r="I50" s="69"/>
    </row>
    <row r="51" spans="1:12" ht="15" customHeight="1">
      <c r="B51" s="91" t="s">
        <v>120</v>
      </c>
      <c r="C51" s="92"/>
      <c r="D51" s="92"/>
      <c r="E51" s="92"/>
      <c r="F51" s="93">
        <v>0.75</v>
      </c>
      <c r="G51" s="94">
        <v>1.1000000000000001</v>
      </c>
      <c r="H51" s="69"/>
      <c r="I51" s="69"/>
    </row>
    <row r="52" spans="1:12">
      <c r="B52" s="91" t="s">
        <v>121</v>
      </c>
      <c r="C52" s="92"/>
      <c r="D52" s="92"/>
      <c r="E52" s="92"/>
      <c r="F52" s="93">
        <v>0.9</v>
      </c>
      <c r="G52" s="94">
        <v>1.1000000000000001</v>
      </c>
      <c r="H52" s="69"/>
      <c r="I52" s="69"/>
    </row>
    <row r="53" spans="1:12">
      <c r="B53" s="91" t="s">
        <v>123</v>
      </c>
      <c r="C53" s="92"/>
      <c r="D53" s="92"/>
      <c r="E53" s="92"/>
      <c r="F53" s="93">
        <v>1</v>
      </c>
      <c r="G53" s="94">
        <v>1.1000000000000001</v>
      </c>
      <c r="H53" s="69"/>
      <c r="I53" s="69"/>
    </row>
    <row r="54" spans="1:12" ht="15" thickBot="1">
      <c r="B54" s="91" t="s">
        <v>122</v>
      </c>
      <c r="C54" s="92"/>
      <c r="D54" s="92"/>
      <c r="E54" s="92"/>
      <c r="F54" s="95">
        <v>1</v>
      </c>
      <c r="G54" s="94">
        <v>1.1000000000000001</v>
      </c>
      <c r="H54" s="69"/>
      <c r="I54" s="69"/>
    </row>
    <row r="55" spans="1:12" ht="25" customHeight="1" thickTop="1" thickBot="1">
      <c r="B55" s="107" t="s">
        <v>76</v>
      </c>
      <c r="C55" s="96"/>
      <c r="D55" s="87"/>
      <c r="E55" s="87"/>
      <c r="F55" s="90"/>
      <c r="G55" s="97">
        <f>IF(G46=F48,G48,IF(G46&lt;=F49,G49,IF(G46&lt;=F50,G50,IF(G46&lt;=F51,G51,IF(G46&lt;=F52,G52,IF(G46&lt;=F53,G53,IF(G46&gt;F54,G54)))))))</f>
        <v>1.1000000000000001</v>
      </c>
      <c r="H55" s="69"/>
      <c r="I55" s="69"/>
    </row>
    <row r="56" spans="1:12" ht="8.25" customHeight="1" thickTop="1">
      <c r="B56" s="76"/>
      <c r="C56" s="76"/>
      <c r="D56" s="76"/>
      <c r="E56" s="76"/>
      <c r="F56" s="76"/>
      <c r="G56" s="77"/>
      <c r="H56" s="69"/>
      <c r="I56" s="69"/>
      <c r="L56" s="13"/>
    </row>
    <row r="57" spans="1:12">
      <c r="A57" s="70" t="s">
        <v>32</v>
      </c>
      <c r="B57" s="84" t="s">
        <v>30</v>
      </c>
      <c r="C57" s="84"/>
      <c r="D57" s="72" t="s">
        <v>13</v>
      </c>
      <c r="E57" s="69"/>
      <c r="F57" s="69"/>
      <c r="G57" s="69"/>
      <c r="H57" s="69"/>
      <c r="I57" s="69"/>
    </row>
    <row r="58" spans="1:12" ht="8.25" customHeight="1" thickBot="1">
      <c r="B58" s="69"/>
      <c r="C58" s="69"/>
      <c r="D58" s="69"/>
      <c r="E58" s="69"/>
      <c r="F58" s="69"/>
      <c r="G58" s="69"/>
      <c r="H58" s="69"/>
      <c r="I58" s="69"/>
    </row>
    <row r="59" spans="1:12" ht="25" customHeight="1" thickTop="1" thickBot="1">
      <c r="B59" s="351" t="s">
        <v>76</v>
      </c>
      <c r="C59" s="352"/>
      <c r="D59" s="352"/>
      <c r="E59" s="352"/>
      <c r="F59" s="352"/>
      <c r="G59" s="75">
        <f>G55</f>
        <v>1.1000000000000001</v>
      </c>
      <c r="H59" s="69"/>
      <c r="I59" s="69"/>
    </row>
    <row r="60" spans="1:12" ht="25" customHeight="1" thickTop="1" thickBot="1">
      <c r="B60" s="351" t="s">
        <v>5</v>
      </c>
      <c r="C60" s="352"/>
      <c r="D60" s="352"/>
      <c r="E60" s="352"/>
      <c r="F60" s="352"/>
      <c r="G60" s="75">
        <f>G16</f>
        <v>0.1</v>
      </c>
      <c r="H60" s="69"/>
      <c r="I60" s="69"/>
    </row>
    <row r="61" spans="1:12" s="15" customFormat="1" ht="25" customHeight="1" thickTop="1" thickBot="1">
      <c r="A61" s="98"/>
      <c r="B61" s="348" t="s">
        <v>31</v>
      </c>
      <c r="C61" s="349"/>
      <c r="D61" s="350" t="s">
        <v>78</v>
      </c>
      <c r="E61" s="350"/>
      <c r="F61" s="108"/>
      <c r="G61" s="120">
        <f>G59*G60</f>
        <v>0.11000000000000001</v>
      </c>
      <c r="H61" s="99"/>
      <c r="I61" s="99"/>
    </row>
    <row r="62" spans="1:12" ht="15" thickTop="1">
      <c r="B62" s="69"/>
      <c r="C62" s="69"/>
      <c r="D62" s="69"/>
      <c r="E62" s="69"/>
      <c r="F62" s="69"/>
      <c r="G62" s="69"/>
      <c r="H62" s="69"/>
      <c r="I62" s="69"/>
    </row>
    <row r="63" spans="1:12">
      <c r="B63" s="69"/>
      <c r="C63" s="69"/>
      <c r="D63" s="69"/>
      <c r="E63" s="69"/>
      <c r="F63" s="69"/>
      <c r="G63" s="69"/>
      <c r="H63" s="69"/>
      <c r="I63" s="69"/>
    </row>
    <row r="64" spans="1:12">
      <c r="B64" s="69"/>
      <c r="C64" s="69"/>
      <c r="D64" s="69"/>
      <c r="E64" s="69"/>
      <c r="F64" s="69"/>
      <c r="G64" s="69"/>
      <c r="H64" s="69"/>
      <c r="I64" s="69"/>
    </row>
    <row r="65" spans="1:11">
      <c r="A65" s="70" t="s">
        <v>72</v>
      </c>
      <c r="B65" s="84" t="s">
        <v>33</v>
      </c>
      <c r="C65" s="84"/>
      <c r="D65" s="72" t="s">
        <v>13</v>
      </c>
      <c r="E65" s="69"/>
      <c r="F65" s="69"/>
      <c r="G65" s="69"/>
      <c r="H65" s="69"/>
      <c r="I65" s="69"/>
    </row>
    <row r="66" spans="1:11">
      <c r="B66" s="69" t="s">
        <v>68</v>
      </c>
      <c r="C66" s="69" t="s">
        <v>175</v>
      </c>
      <c r="D66" s="69"/>
      <c r="E66" s="69"/>
      <c r="F66" s="69"/>
      <c r="G66" s="69"/>
      <c r="H66" s="69"/>
      <c r="I66" s="69"/>
    </row>
    <row r="67" spans="1:11">
      <c r="B67" s="69"/>
      <c r="C67" s="69" t="s">
        <v>221</v>
      </c>
      <c r="D67" s="69"/>
      <c r="E67" s="69"/>
      <c r="F67" s="69"/>
      <c r="G67" s="69"/>
      <c r="H67" s="69"/>
      <c r="I67" s="69"/>
    </row>
    <row r="68" spans="1:11" s="16" customFormat="1" ht="23.25" customHeight="1" thickBot="1">
      <c r="A68" s="100"/>
      <c r="B68" s="101" t="s">
        <v>4</v>
      </c>
      <c r="C68" s="101" t="s">
        <v>222</v>
      </c>
      <c r="D68" s="101" t="s">
        <v>223</v>
      </c>
      <c r="E68" s="101" t="s">
        <v>135</v>
      </c>
      <c r="F68" s="346" t="s">
        <v>217</v>
      </c>
      <c r="G68" s="347"/>
      <c r="H68" s="102"/>
      <c r="I68" s="102"/>
    </row>
    <row r="69" spans="1:11">
      <c r="B69" s="103">
        <v>1</v>
      </c>
      <c r="C69" s="248" t="s">
        <v>445</v>
      </c>
      <c r="D69" s="249">
        <v>3</v>
      </c>
      <c r="E69" s="249" t="s">
        <v>446</v>
      </c>
      <c r="F69" s="388" t="s">
        <v>447</v>
      </c>
      <c r="G69" s="389"/>
      <c r="H69" s="69"/>
      <c r="I69" s="69"/>
      <c r="J69" s="332" t="s">
        <v>131</v>
      </c>
      <c r="K69" s="336" t="s">
        <v>132</v>
      </c>
    </row>
    <row r="70" spans="1:11">
      <c r="B70" s="103">
        <v>2</v>
      </c>
      <c r="C70" s="250" t="s">
        <v>448</v>
      </c>
      <c r="D70" s="249">
        <v>3</v>
      </c>
      <c r="E70" s="249" t="s">
        <v>446</v>
      </c>
      <c r="F70" s="388" t="s">
        <v>449</v>
      </c>
      <c r="G70" s="389"/>
      <c r="H70" s="69"/>
      <c r="I70" s="69"/>
      <c r="J70" s="333"/>
      <c r="K70" s="338"/>
    </row>
    <row r="71" spans="1:11">
      <c r="B71" s="103"/>
      <c r="C71" s="104"/>
      <c r="D71" s="105"/>
      <c r="E71" s="105"/>
      <c r="F71" s="343"/>
      <c r="G71" s="342"/>
      <c r="H71" s="69"/>
      <c r="I71" s="69"/>
      <c r="J71" s="333"/>
      <c r="K71" s="338"/>
    </row>
    <row r="72" spans="1:11">
      <c r="B72" s="103"/>
      <c r="C72" s="104"/>
      <c r="D72" s="105"/>
      <c r="E72" s="105"/>
      <c r="F72" s="343"/>
      <c r="G72" s="342"/>
      <c r="H72" s="69"/>
      <c r="I72" s="69"/>
      <c r="J72" s="333"/>
      <c r="K72" s="338"/>
    </row>
    <row r="73" spans="1:11">
      <c r="B73" s="103"/>
      <c r="C73" s="104"/>
      <c r="D73" s="105"/>
      <c r="E73" s="105"/>
      <c r="F73" s="343"/>
      <c r="G73" s="342"/>
      <c r="H73" s="69"/>
      <c r="I73" s="69"/>
      <c r="J73" s="333"/>
      <c r="K73" s="338"/>
    </row>
    <row r="74" spans="1:11">
      <c r="B74" s="103"/>
      <c r="C74" s="104"/>
      <c r="D74" s="105"/>
      <c r="E74" s="105"/>
      <c r="F74" s="343"/>
      <c r="G74" s="342"/>
      <c r="H74" s="69"/>
      <c r="I74" s="69"/>
      <c r="J74" s="333"/>
      <c r="K74" s="338"/>
    </row>
    <row r="75" spans="1:11">
      <c r="B75" s="103"/>
      <c r="C75" s="104"/>
      <c r="D75" s="105"/>
      <c r="E75" s="105"/>
      <c r="F75" s="343"/>
      <c r="G75" s="342"/>
      <c r="H75" s="69"/>
      <c r="I75" s="69"/>
      <c r="J75" s="333"/>
      <c r="K75" s="338"/>
    </row>
    <row r="76" spans="1:11">
      <c r="B76" s="103"/>
      <c r="C76" s="104"/>
      <c r="D76" s="105"/>
      <c r="E76" s="105"/>
      <c r="F76" s="343"/>
      <c r="G76" s="342"/>
      <c r="H76" s="69"/>
      <c r="I76" s="69"/>
      <c r="J76" s="333"/>
      <c r="K76" s="338"/>
    </row>
    <row r="77" spans="1:11">
      <c r="B77" s="103"/>
      <c r="C77" s="104"/>
      <c r="D77" s="105"/>
      <c r="E77" s="105"/>
      <c r="F77" s="343"/>
      <c r="G77" s="342"/>
      <c r="H77" s="69"/>
      <c r="I77" s="69"/>
      <c r="J77" s="333"/>
      <c r="K77" s="338"/>
    </row>
    <row r="78" spans="1:11">
      <c r="B78" s="103"/>
      <c r="C78" s="104"/>
      <c r="D78" s="105"/>
      <c r="E78" s="105"/>
      <c r="F78" s="343"/>
      <c r="G78" s="342"/>
      <c r="H78" s="69"/>
      <c r="I78" s="69"/>
      <c r="J78" s="333"/>
      <c r="K78" s="338"/>
    </row>
    <row r="79" spans="1:11" ht="15" thickBot="1">
      <c r="B79" s="103"/>
      <c r="C79" s="104"/>
      <c r="D79" s="105"/>
      <c r="E79" s="105"/>
      <c r="F79" s="343"/>
      <c r="G79" s="342"/>
      <c r="H79" s="69"/>
      <c r="I79" s="69"/>
      <c r="J79" s="334"/>
      <c r="K79" s="340"/>
    </row>
    <row r="80" spans="1:11" ht="15" thickBot="1">
      <c r="B80" s="69"/>
      <c r="C80" s="69"/>
      <c r="D80" s="69"/>
      <c r="E80" s="69"/>
      <c r="F80" s="69"/>
      <c r="G80" s="69"/>
      <c r="H80" s="69"/>
      <c r="I80" s="69"/>
    </row>
    <row r="81" spans="1:16" ht="15" thickBot="1">
      <c r="B81" s="69" t="s">
        <v>69</v>
      </c>
      <c r="C81" s="69" t="s">
        <v>73</v>
      </c>
      <c r="D81" s="69"/>
      <c r="E81" s="69"/>
      <c r="F81" s="69"/>
      <c r="G81" s="69"/>
      <c r="H81" s="69"/>
      <c r="I81" s="69"/>
      <c r="J81" s="146" t="s">
        <v>131</v>
      </c>
      <c r="K81" s="330" t="s">
        <v>133</v>
      </c>
      <c r="L81" s="330"/>
      <c r="M81" s="330"/>
      <c r="N81" s="330"/>
      <c r="O81" s="330"/>
      <c r="P81" s="331"/>
    </row>
    <row r="82" spans="1:16">
      <c r="B82" s="69"/>
      <c r="C82" s="69" t="s">
        <v>224</v>
      </c>
      <c r="D82" s="69"/>
      <c r="E82" s="69"/>
      <c r="F82" s="69"/>
      <c r="G82" s="69"/>
      <c r="H82" s="69"/>
      <c r="I82" s="69"/>
    </row>
    <row r="83" spans="1:16">
      <c r="B83" s="69"/>
      <c r="C83" s="69" t="s">
        <v>205</v>
      </c>
      <c r="D83" s="69"/>
      <c r="E83" s="69"/>
      <c r="F83" s="69"/>
      <c r="G83" s="69"/>
      <c r="H83" s="69"/>
      <c r="I83" s="69"/>
    </row>
    <row r="84" spans="1:16">
      <c r="B84" s="69"/>
      <c r="C84" s="69"/>
      <c r="D84" s="69"/>
      <c r="E84" s="69"/>
      <c r="F84" s="69"/>
      <c r="G84" s="69"/>
      <c r="H84" s="69"/>
    </row>
    <row r="85" spans="1:16">
      <c r="A85" s="70" t="s">
        <v>190</v>
      </c>
      <c r="B85" s="84" t="s">
        <v>191</v>
      </c>
      <c r="C85" s="84"/>
      <c r="D85" s="72" t="s">
        <v>13</v>
      </c>
      <c r="E85" s="69"/>
      <c r="F85" s="69"/>
      <c r="G85" s="69"/>
      <c r="H85" s="69"/>
      <c r="I85" s="69"/>
    </row>
    <row r="86" spans="1:16" ht="15" thickBot="1">
      <c r="B86" s="69"/>
      <c r="C86" s="69"/>
      <c r="D86" s="69"/>
      <c r="E86" s="69"/>
      <c r="F86" s="69"/>
      <c r="G86" s="69"/>
      <c r="H86" s="69"/>
      <c r="J86" s="147"/>
      <c r="K86" s="147"/>
    </row>
    <row r="87" spans="1:16" ht="15" thickBot="1">
      <c r="B87" s="69" t="s">
        <v>192</v>
      </c>
      <c r="C87" s="169" t="s">
        <v>196</v>
      </c>
      <c r="D87" s="69"/>
      <c r="E87" s="69"/>
      <c r="F87" s="69"/>
      <c r="G87" s="69"/>
      <c r="H87" s="69"/>
      <c r="J87" s="146" t="s">
        <v>131</v>
      </c>
      <c r="K87" s="330" t="s">
        <v>199</v>
      </c>
      <c r="L87" s="330"/>
      <c r="M87" s="330"/>
      <c r="N87" s="330"/>
      <c r="O87" s="330"/>
      <c r="P87" s="331"/>
    </row>
    <row r="88" spans="1:16" ht="15" thickBot="1">
      <c r="B88" s="69"/>
      <c r="C88" s="69"/>
      <c r="D88" s="69"/>
      <c r="E88" s="69"/>
      <c r="F88" s="69"/>
      <c r="G88" s="69"/>
      <c r="H88" s="69"/>
      <c r="J88" s="147"/>
      <c r="K88" s="147"/>
    </row>
    <row r="89" spans="1:16">
      <c r="B89" s="69"/>
      <c r="C89" s="170"/>
      <c r="D89" s="171"/>
      <c r="E89" s="171"/>
      <c r="F89" s="171"/>
      <c r="G89" s="172"/>
      <c r="H89" s="69"/>
      <c r="J89" s="332" t="s">
        <v>131</v>
      </c>
      <c r="K89" s="335" t="s">
        <v>198</v>
      </c>
      <c r="L89" s="335"/>
      <c r="M89" s="335"/>
      <c r="N89" s="335"/>
      <c r="O89" s="336"/>
    </row>
    <row r="90" spans="1:16">
      <c r="B90" s="69"/>
      <c r="C90" s="173"/>
      <c r="D90" s="174"/>
      <c r="E90" s="174"/>
      <c r="F90" s="174"/>
      <c r="G90" s="175"/>
      <c r="H90" s="69"/>
      <c r="J90" s="333"/>
      <c r="K90" s="337"/>
      <c r="L90" s="337"/>
      <c r="M90" s="337"/>
      <c r="N90" s="337"/>
      <c r="O90" s="338"/>
    </row>
    <row r="91" spans="1:16">
      <c r="B91" s="69"/>
      <c r="C91" s="173"/>
      <c r="D91" s="174"/>
      <c r="E91" s="174"/>
      <c r="F91" s="174"/>
      <c r="G91" s="175"/>
      <c r="H91" s="69"/>
      <c r="J91" s="333"/>
      <c r="K91" s="337"/>
      <c r="L91" s="337"/>
      <c r="M91" s="337"/>
      <c r="N91" s="337"/>
      <c r="O91" s="338"/>
    </row>
    <row r="92" spans="1:16">
      <c r="B92" s="69"/>
      <c r="C92" s="173"/>
      <c r="D92" s="174"/>
      <c r="E92" s="174"/>
      <c r="F92" s="174"/>
      <c r="G92" s="175"/>
      <c r="H92" s="69"/>
      <c r="J92" s="333"/>
      <c r="K92" s="337"/>
      <c r="L92" s="337"/>
      <c r="M92" s="337"/>
      <c r="N92" s="337"/>
      <c r="O92" s="338"/>
    </row>
    <row r="93" spans="1:16">
      <c r="B93" s="69"/>
      <c r="C93" s="173"/>
      <c r="D93" s="174"/>
      <c r="E93" s="174"/>
      <c r="F93" s="174"/>
      <c r="G93" s="175"/>
      <c r="H93" s="69"/>
      <c r="J93" s="333"/>
      <c r="K93" s="337"/>
      <c r="L93" s="337"/>
      <c r="M93" s="337"/>
      <c r="N93" s="337"/>
      <c r="O93" s="338"/>
    </row>
    <row r="94" spans="1:16">
      <c r="B94" s="69"/>
      <c r="C94" s="173"/>
      <c r="D94" s="174"/>
      <c r="E94" s="174"/>
      <c r="F94" s="174"/>
      <c r="G94" s="175"/>
      <c r="H94" s="69"/>
      <c r="J94" s="333"/>
      <c r="K94" s="337"/>
      <c r="L94" s="337"/>
      <c r="M94" s="337"/>
      <c r="N94" s="337"/>
      <c r="O94" s="338"/>
    </row>
    <row r="95" spans="1:16">
      <c r="B95" s="69"/>
      <c r="C95" s="173"/>
      <c r="D95" s="174"/>
      <c r="E95" s="174"/>
      <c r="F95" s="174"/>
      <c r="G95" s="175"/>
      <c r="H95" s="69"/>
      <c r="J95" s="333"/>
      <c r="K95" s="337"/>
      <c r="L95" s="337"/>
      <c r="M95" s="337"/>
      <c r="N95" s="337"/>
      <c r="O95" s="338"/>
    </row>
    <row r="96" spans="1:16">
      <c r="B96" s="69"/>
      <c r="C96" s="173"/>
      <c r="D96" s="174"/>
      <c r="E96" s="174"/>
      <c r="F96" s="174"/>
      <c r="G96" s="175"/>
      <c r="H96" s="69"/>
      <c r="J96" s="333"/>
      <c r="K96" s="337"/>
      <c r="L96" s="337"/>
      <c r="M96" s="337"/>
      <c r="N96" s="337"/>
      <c r="O96" s="338"/>
    </row>
    <row r="97" spans="2:16">
      <c r="B97" s="69"/>
      <c r="C97" s="173"/>
      <c r="D97" s="174"/>
      <c r="E97" s="174"/>
      <c r="F97" s="174"/>
      <c r="G97" s="175"/>
      <c r="H97" s="69"/>
      <c r="J97" s="333"/>
      <c r="K97" s="337"/>
      <c r="L97" s="337"/>
      <c r="M97" s="337"/>
      <c r="N97" s="337"/>
      <c r="O97" s="338"/>
    </row>
    <row r="98" spans="2:16">
      <c r="B98" s="69"/>
      <c r="C98" s="173"/>
      <c r="D98" s="174"/>
      <c r="E98" s="174"/>
      <c r="F98" s="174"/>
      <c r="G98" s="175"/>
      <c r="H98" s="69"/>
      <c r="J98" s="333"/>
      <c r="K98" s="337"/>
      <c r="L98" s="337"/>
      <c r="M98" s="337"/>
      <c r="N98" s="337"/>
      <c r="O98" s="338"/>
    </row>
    <row r="99" spans="2:16">
      <c r="B99" s="69"/>
      <c r="C99" s="173"/>
      <c r="D99" s="174"/>
      <c r="E99" s="174"/>
      <c r="F99" s="174"/>
      <c r="G99" s="175"/>
      <c r="H99" s="69"/>
      <c r="J99" s="333"/>
      <c r="K99" s="337"/>
      <c r="L99" s="337"/>
      <c r="M99" s="337"/>
      <c r="N99" s="337"/>
      <c r="O99" s="338"/>
    </row>
    <row r="100" spans="2:16">
      <c r="B100" s="69"/>
      <c r="C100" s="173"/>
      <c r="D100" s="174"/>
      <c r="E100" s="174"/>
      <c r="F100" s="174"/>
      <c r="G100" s="175"/>
      <c r="H100" s="69"/>
      <c r="J100" s="333"/>
      <c r="K100" s="337"/>
      <c r="L100" s="337"/>
      <c r="M100" s="337"/>
      <c r="N100" s="337"/>
      <c r="O100" s="338"/>
    </row>
    <row r="101" spans="2:16">
      <c r="B101" s="69"/>
      <c r="C101" s="173"/>
      <c r="D101" s="174"/>
      <c r="E101" s="174"/>
      <c r="F101" s="174"/>
      <c r="G101" s="175"/>
      <c r="H101" s="69"/>
      <c r="J101" s="333"/>
      <c r="K101" s="337"/>
      <c r="L101" s="337"/>
      <c r="M101" s="337"/>
      <c r="N101" s="337"/>
      <c r="O101" s="338"/>
    </row>
    <row r="102" spans="2:16">
      <c r="B102" s="69"/>
      <c r="C102" s="173"/>
      <c r="D102" s="174"/>
      <c r="E102" s="174"/>
      <c r="F102" s="174"/>
      <c r="G102" s="175"/>
      <c r="H102" s="69"/>
      <c r="J102" s="333"/>
      <c r="K102" s="337"/>
      <c r="L102" s="337"/>
      <c r="M102" s="337"/>
      <c r="N102" s="337"/>
      <c r="O102" s="338"/>
    </row>
    <row r="103" spans="2:16" ht="15" thickBot="1">
      <c r="B103" s="69"/>
      <c r="C103" s="176"/>
      <c r="D103" s="177"/>
      <c r="E103" s="177"/>
      <c r="F103" s="177"/>
      <c r="G103" s="178"/>
      <c r="H103" s="69"/>
      <c r="J103" s="334"/>
      <c r="K103" s="339"/>
      <c r="L103" s="339"/>
      <c r="M103" s="339"/>
      <c r="N103" s="339"/>
      <c r="O103" s="340"/>
    </row>
    <row r="104" spans="2:16" ht="15" thickBot="1">
      <c r="B104" s="69"/>
      <c r="C104" s="69"/>
      <c r="D104" s="69"/>
      <c r="E104" s="69"/>
      <c r="F104" s="69"/>
      <c r="G104" s="69"/>
      <c r="H104" s="69"/>
      <c r="K104" s="147"/>
      <c r="L104" s="147"/>
      <c r="M104" s="147"/>
      <c r="N104" s="147"/>
      <c r="O104" s="147"/>
    </row>
    <row r="105" spans="2:16" ht="15" thickBot="1">
      <c r="B105" s="69" t="s">
        <v>197</v>
      </c>
      <c r="C105" s="169" t="s">
        <v>196</v>
      </c>
      <c r="D105" s="69"/>
      <c r="E105" s="69"/>
      <c r="F105" s="69"/>
      <c r="G105" s="69"/>
      <c r="H105" s="69"/>
      <c r="J105" s="146" t="s">
        <v>131</v>
      </c>
      <c r="K105" s="330" t="s">
        <v>199</v>
      </c>
      <c r="L105" s="330"/>
      <c r="M105" s="330"/>
      <c r="N105" s="330"/>
      <c r="O105" s="330"/>
      <c r="P105" s="331"/>
    </row>
    <row r="106" spans="2:16" ht="15" thickBot="1">
      <c r="B106" s="69"/>
      <c r="C106" s="69"/>
      <c r="D106" s="69"/>
      <c r="E106" s="69"/>
      <c r="F106" s="69"/>
      <c r="G106" s="69"/>
      <c r="H106" s="69"/>
      <c r="J106" s="147"/>
      <c r="K106" s="147"/>
    </row>
    <row r="107" spans="2:16">
      <c r="B107" s="69"/>
      <c r="C107" s="170"/>
      <c r="D107" s="171"/>
      <c r="E107" s="171"/>
      <c r="F107" s="171"/>
      <c r="G107" s="172"/>
      <c r="H107" s="69"/>
      <c r="J107" s="332" t="s">
        <v>131</v>
      </c>
      <c r="K107" s="335" t="s">
        <v>198</v>
      </c>
      <c r="L107" s="335"/>
      <c r="M107" s="335"/>
      <c r="N107" s="335"/>
      <c r="O107" s="336"/>
    </row>
    <row r="108" spans="2:16">
      <c r="B108" s="69"/>
      <c r="C108" s="173"/>
      <c r="D108" s="174"/>
      <c r="E108" s="174"/>
      <c r="F108" s="174"/>
      <c r="G108" s="175"/>
      <c r="H108" s="69"/>
      <c r="J108" s="333"/>
      <c r="K108" s="337"/>
      <c r="L108" s="337"/>
      <c r="M108" s="337"/>
      <c r="N108" s="337"/>
      <c r="O108" s="338"/>
    </row>
    <row r="109" spans="2:16">
      <c r="B109" s="69"/>
      <c r="C109" s="173"/>
      <c r="D109" s="174"/>
      <c r="E109" s="174"/>
      <c r="F109" s="174"/>
      <c r="G109" s="175"/>
      <c r="H109" s="69"/>
      <c r="J109" s="333"/>
      <c r="K109" s="337"/>
      <c r="L109" s="337"/>
      <c r="M109" s="337"/>
      <c r="N109" s="337"/>
      <c r="O109" s="338"/>
    </row>
    <row r="110" spans="2:16">
      <c r="B110" s="69"/>
      <c r="C110" s="173"/>
      <c r="D110" s="174"/>
      <c r="E110" s="174"/>
      <c r="F110" s="174"/>
      <c r="G110" s="175"/>
      <c r="H110" s="69"/>
      <c r="J110" s="333"/>
      <c r="K110" s="337"/>
      <c r="L110" s="337"/>
      <c r="M110" s="337"/>
      <c r="N110" s="337"/>
      <c r="O110" s="338"/>
    </row>
    <row r="111" spans="2:16">
      <c r="B111" s="69"/>
      <c r="C111" s="173"/>
      <c r="D111" s="174"/>
      <c r="E111" s="174"/>
      <c r="F111" s="174"/>
      <c r="G111" s="175"/>
      <c r="H111" s="69"/>
      <c r="J111" s="333"/>
      <c r="K111" s="337"/>
      <c r="L111" s="337"/>
      <c r="M111" s="337"/>
      <c r="N111" s="337"/>
      <c r="O111" s="338"/>
    </row>
    <row r="112" spans="2:16">
      <c r="B112" s="69"/>
      <c r="C112" s="173"/>
      <c r="D112" s="174"/>
      <c r="E112" s="174"/>
      <c r="F112" s="174"/>
      <c r="G112" s="175"/>
      <c r="H112" s="69"/>
      <c r="J112" s="333"/>
      <c r="K112" s="337"/>
      <c r="L112" s="337"/>
      <c r="M112" s="337"/>
      <c r="N112" s="337"/>
      <c r="O112" s="338"/>
    </row>
    <row r="113" spans="2:15">
      <c r="B113" s="69"/>
      <c r="C113" s="173"/>
      <c r="D113" s="174"/>
      <c r="E113" s="174"/>
      <c r="F113" s="174"/>
      <c r="G113" s="175"/>
      <c r="H113" s="69"/>
      <c r="J113" s="333"/>
      <c r="K113" s="337"/>
      <c r="L113" s="337"/>
      <c r="M113" s="337"/>
      <c r="N113" s="337"/>
      <c r="O113" s="338"/>
    </row>
    <row r="114" spans="2:15">
      <c r="B114" s="69"/>
      <c r="C114" s="173"/>
      <c r="D114" s="174"/>
      <c r="E114" s="174"/>
      <c r="F114" s="174"/>
      <c r="G114" s="175"/>
      <c r="H114" s="69"/>
      <c r="J114" s="333"/>
      <c r="K114" s="337"/>
      <c r="L114" s="337"/>
      <c r="M114" s="337"/>
      <c r="N114" s="337"/>
      <c r="O114" s="338"/>
    </row>
    <row r="115" spans="2:15">
      <c r="B115" s="69"/>
      <c r="C115" s="173"/>
      <c r="D115" s="174"/>
      <c r="E115" s="174"/>
      <c r="F115" s="174"/>
      <c r="G115" s="175"/>
      <c r="H115" s="69"/>
      <c r="J115" s="333"/>
      <c r="K115" s="337"/>
      <c r="L115" s="337"/>
      <c r="M115" s="337"/>
      <c r="N115" s="337"/>
      <c r="O115" s="338"/>
    </row>
    <row r="116" spans="2:15">
      <c r="B116" s="69"/>
      <c r="C116" s="173"/>
      <c r="D116" s="174"/>
      <c r="E116" s="174"/>
      <c r="F116" s="174"/>
      <c r="G116" s="175"/>
      <c r="H116" s="69"/>
      <c r="J116" s="333"/>
      <c r="K116" s="337"/>
      <c r="L116" s="337"/>
      <c r="M116" s="337"/>
      <c r="N116" s="337"/>
      <c r="O116" s="338"/>
    </row>
    <row r="117" spans="2:15">
      <c r="B117" s="69"/>
      <c r="C117" s="173"/>
      <c r="D117" s="174"/>
      <c r="E117" s="174"/>
      <c r="F117" s="174"/>
      <c r="G117" s="175"/>
      <c r="H117" s="69"/>
      <c r="J117" s="333"/>
      <c r="K117" s="337"/>
      <c r="L117" s="337"/>
      <c r="M117" s="337"/>
      <c r="N117" s="337"/>
      <c r="O117" s="338"/>
    </row>
    <row r="118" spans="2:15">
      <c r="B118" s="69"/>
      <c r="C118" s="173"/>
      <c r="D118" s="174"/>
      <c r="E118" s="174"/>
      <c r="F118" s="174"/>
      <c r="G118" s="175"/>
      <c r="H118" s="69"/>
      <c r="J118" s="333"/>
      <c r="K118" s="337"/>
      <c r="L118" s="337"/>
      <c r="M118" s="337"/>
      <c r="N118" s="337"/>
      <c r="O118" s="338"/>
    </row>
    <row r="119" spans="2:15">
      <c r="B119" s="69"/>
      <c r="C119" s="173"/>
      <c r="D119" s="174"/>
      <c r="E119" s="174"/>
      <c r="F119" s="174"/>
      <c r="G119" s="175"/>
      <c r="H119" s="69"/>
      <c r="J119" s="333"/>
      <c r="K119" s="337"/>
      <c r="L119" s="337"/>
      <c r="M119" s="337"/>
      <c r="N119" s="337"/>
      <c r="O119" s="338"/>
    </row>
    <row r="120" spans="2:15">
      <c r="B120" s="69"/>
      <c r="C120" s="173"/>
      <c r="D120" s="174"/>
      <c r="E120" s="174"/>
      <c r="F120" s="174"/>
      <c r="G120" s="175"/>
      <c r="H120" s="69"/>
      <c r="J120" s="333"/>
      <c r="K120" s="337"/>
      <c r="L120" s="337"/>
      <c r="M120" s="337"/>
      <c r="N120" s="337"/>
      <c r="O120" s="338"/>
    </row>
    <row r="121" spans="2:15" ht="15" thickBot="1">
      <c r="B121" s="69"/>
      <c r="C121" s="176"/>
      <c r="D121" s="177"/>
      <c r="E121" s="177"/>
      <c r="F121" s="177"/>
      <c r="G121" s="178"/>
      <c r="H121" s="69"/>
      <c r="J121" s="334"/>
      <c r="K121" s="339"/>
      <c r="L121" s="339"/>
      <c r="M121" s="339"/>
      <c r="N121" s="339"/>
      <c r="O121" s="340"/>
    </row>
    <row r="122" spans="2:15">
      <c r="B122" s="69"/>
      <c r="C122" s="69"/>
      <c r="D122" s="69"/>
      <c r="E122" s="69"/>
      <c r="F122" s="69"/>
      <c r="G122" s="69"/>
      <c r="H122" s="69"/>
    </row>
    <row r="123" spans="2:15">
      <c r="B123" s="69"/>
      <c r="C123" s="69"/>
      <c r="D123" s="69"/>
      <c r="E123" s="69"/>
      <c r="F123" s="69"/>
      <c r="G123" s="69"/>
      <c r="H123" s="69"/>
    </row>
  </sheetData>
  <mergeCells count="46">
    <mergeCell ref="J27:J29"/>
    <mergeCell ref="K27:P29"/>
    <mergeCell ref="C28:D28"/>
    <mergeCell ref="C29:D29"/>
    <mergeCell ref="C34:F34"/>
    <mergeCell ref="C27:D27"/>
    <mergeCell ref="A7:H7"/>
    <mergeCell ref="E10:G10"/>
    <mergeCell ref="B15:F15"/>
    <mergeCell ref="B16:F16"/>
    <mergeCell ref="B21:G21"/>
    <mergeCell ref="B17:F17"/>
    <mergeCell ref="D35:E35"/>
    <mergeCell ref="B39:F39"/>
    <mergeCell ref="B40:F40"/>
    <mergeCell ref="B41:C42"/>
    <mergeCell ref="D41:E41"/>
    <mergeCell ref="F41:F42"/>
    <mergeCell ref="G41:G42"/>
    <mergeCell ref="D42:E42"/>
    <mergeCell ref="B59:F59"/>
    <mergeCell ref="B60:F60"/>
    <mergeCell ref="B61:C61"/>
    <mergeCell ref="D61:E61"/>
    <mergeCell ref="F68:G68"/>
    <mergeCell ref="F69:G69"/>
    <mergeCell ref="J69:J79"/>
    <mergeCell ref="K69:K79"/>
    <mergeCell ref="F70:G70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K105:P105"/>
    <mergeCell ref="J107:J121"/>
    <mergeCell ref="K107:O121"/>
    <mergeCell ref="K81:P81"/>
    <mergeCell ref="K34:P34"/>
    <mergeCell ref="K87:P87"/>
    <mergeCell ref="J89:J103"/>
    <mergeCell ref="K89:O103"/>
  </mergeCells>
  <printOptions horizontalCentered="1"/>
  <pageMargins left="0.39370078740157499" right="0.39370078740157499" top="0.74803149606299202" bottom="0.74803149606299202" header="0.31496062992126" footer="0.31496062992126"/>
  <pageSetup paperSize="9" scale="78" orientation="portrait" r:id="rId1"/>
  <headerFooter>
    <oddFooter>&amp;LLembar Perhitungan Kinerja&amp;R&amp;P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23</vt:i4>
      </vt:variant>
    </vt:vector>
  </HeadingPairs>
  <TitlesOfParts>
    <vt:vector size="35" baseType="lpstr">
      <vt:lpstr>Panduan Pengisian</vt:lpstr>
      <vt:lpstr>Halaman Depan</vt:lpstr>
      <vt:lpstr>LPLK FR.13-E2</vt:lpstr>
      <vt:lpstr>LPHK No.1 (Tp.A-Rasio+)</vt:lpstr>
      <vt:lpstr>LPHK No.2 (Tp.C-%)</vt:lpstr>
      <vt:lpstr>LPHK No.3 (Tp.B-Jumlah)</vt:lpstr>
      <vt:lpstr>LPHK No.4 (Tp.C-%)</vt:lpstr>
      <vt:lpstr>LPHK No.5 (Tp.C-%)</vt:lpstr>
      <vt:lpstr>LPHK No.6 (Tp.B-Jumlah)</vt:lpstr>
      <vt:lpstr>LPHK No.7 (Tp.B-Jumlah)</vt:lpstr>
      <vt:lpstr>LPHK No.8 (Tp.B-Jumlah)</vt:lpstr>
      <vt:lpstr>LPHK No.9 (Tp.D-Indeks)</vt:lpstr>
      <vt:lpstr>'Halaman Depan'!Print_Area</vt:lpstr>
      <vt:lpstr>'LPHK No.1 (Tp.A-Rasio+)'!Print_Area</vt:lpstr>
      <vt:lpstr>'LPHK No.2 (Tp.C-%)'!Print_Area</vt:lpstr>
      <vt:lpstr>'LPHK No.3 (Tp.B-Jumlah)'!Print_Area</vt:lpstr>
      <vt:lpstr>'LPHK No.4 (Tp.C-%)'!Print_Area</vt:lpstr>
      <vt:lpstr>'LPHK No.5 (Tp.C-%)'!Print_Area</vt:lpstr>
      <vt:lpstr>'LPHK No.6 (Tp.B-Jumlah)'!Print_Area</vt:lpstr>
      <vt:lpstr>'LPHK No.7 (Tp.B-Jumlah)'!Print_Area</vt:lpstr>
      <vt:lpstr>'LPHK No.8 (Tp.B-Jumlah)'!Print_Area</vt:lpstr>
      <vt:lpstr>'LPHK No.9 (Tp.D-Indeks)'!Print_Area</vt:lpstr>
      <vt:lpstr>'LPLK FR.13-E2'!Print_Area</vt:lpstr>
      <vt:lpstr>'Panduan Pengisian'!Print_Area</vt:lpstr>
      <vt:lpstr>'LPHK No.1 (Tp.A-Rasio+)'!Print_Titles</vt:lpstr>
      <vt:lpstr>'LPHK No.2 (Tp.C-%)'!Print_Titles</vt:lpstr>
      <vt:lpstr>'LPHK No.3 (Tp.B-Jumlah)'!Print_Titles</vt:lpstr>
      <vt:lpstr>'LPHK No.4 (Tp.C-%)'!Print_Titles</vt:lpstr>
      <vt:lpstr>'LPHK No.5 (Tp.C-%)'!Print_Titles</vt:lpstr>
      <vt:lpstr>'LPHK No.6 (Tp.B-Jumlah)'!Print_Titles</vt:lpstr>
      <vt:lpstr>'LPHK No.7 (Tp.B-Jumlah)'!Print_Titles</vt:lpstr>
      <vt:lpstr>'LPHK No.8 (Tp.B-Jumlah)'!Print_Titles</vt:lpstr>
      <vt:lpstr>'LPHK No.9 (Tp.D-Indeks)'!Print_Titles</vt:lpstr>
      <vt:lpstr>'LPLK FR.13-E2'!Print_Titles</vt:lpstr>
      <vt:lpstr>'Panduan Pengisian'!Print_Titles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imam@uinjkt.ac.id</cp:lastModifiedBy>
  <cp:lastPrinted>2020-04-16T23:27:21Z</cp:lastPrinted>
  <dcterms:created xsi:type="dcterms:W3CDTF">2018-01-17T03:23:54Z</dcterms:created>
  <dcterms:modified xsi:type="dcterms:W3CDTF">2020-11-27T04:36:49Z</dcterms:modified>
</cp:coreProperties>
</file>